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Holt-Winters" sheetId="2" state="visible" r:id="rId2"/>
    <sheet xmlns:r="http://schemas.openxmlformats.org/officeDocument/2006/relationships" name="Forecas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 yyyy"/>
    <numFmt numFmtId="166" formatCode="0.0000"/>
    <numFmt numFmtId="167" formatCode="0.0%"/>
  </numFmts>
  <fonts count="4">
    <font>
      <name val="Calibri"/>
      <family val="2"/>
      <color theme="1"/>
      <sz val="11"/>
      <scheme val="minor"/>
    </font>
    <font>
      <b val="1"/>
      <color rgb="006D28D9"/>
      <sz val="16"/>
    </font>
    <font>
      <i val="1"/>
      <color rgb="0064748B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6D28D9"/>
      </patternFill>
    </fill>
    <fill>
      <patternFill patternType="solid">
        <fgColor rgb="00FEF3C7"/>
      </patternFill>
    </fill>
    <fill>
      <patternFill patternType="solid">
        <fgColor rgb="00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165" fontId="0" fillId="0" borderId="0" pivotButton="0" quotePrefix="0" xfId="0"/>
    <xf numFmtId="3" fontId="0" fillId="0" borderId="0" pivotButton="0" quotePrefix="0" xfId="0"/>
    <xf numFmtId="166" fontId="0" fillId="3" borderId="0" pivotButton="0" quotePrefix="0" xfId="0"/>
    <xf numFmtId="166" fontId="0" fillId="4" borderId="0" pivotButton="0" quotePrefix="0" xfId="0"/>
    <xf numFmtId="10" fontId="0" fillId="0" borderId="0" pivotButton="0" quotePrefix="0" xfId="0"/>
    <xf numFmtId="4" fontId="0" fillId="0" borderId="0" pivotButton="0" quotePrefix="0" xfId="0"/>
    <xf numFmtId="4" fontId="0" fillId="3" borderId="0" pivotButton="0" quotePrefix="0" xfId="0"/>
    <xf numFmtId="4" fontId="0" fillId="4" borderId="0" pivotButton="0" quotePrefix="0" xfId="0"/>
    <xf numFmtId="167" fontId="0" fillId="0" borderId="0" pivotButton="0" quotePrefix="0" xfId="0"/>
    <xf numFmtId="3" fontId="0" fillId="3" borderId="0" pivotButton="0" quotePrefix="0" xfId="0"/>
    <xf numFmtId="3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datahubpro.co.uk/tutorials/holt-winters-in-excel" TargetMode="External" Id="rId1"/><Relationship Type="http://schemas.openxmlformats.org/officeDocument/2006/relationships/hyperlink" Target="https://www.datahubpro.co.uk/try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Holt-Winters forecasting practice workbook</t>
        </is>
      </c>
    </row>
    <row r="2">
      <c r="A2" s="2" t="n"/>
    </row>
    <row r="3">
      <c r="A3" s="2" t="inlineStr">
        <is>
          <t>Type your own formula in each yellow cell. The Check column tells you when it matches the green answer.</t>
        </is>
      </c>
    </row>
    <row r="4">
      <c r="A4" s="2" t="inlineStr">
        <is>
          <t>36 months of sales (Jan 2023 to Dec 2025) with a trend and a December peak. Multiplicative Holt-Winters, season length 12.</t>
        </is>
      </c>
    </row>
    <row r="5">
      <c r="A5" s="2" t="inlineStr">
        <is>
          <t>Rows 2-13: the starting seasonal index of each month = sales / the year-1 average. Row 13 also holds the starting level (the year-1 average) and trend ((year-2 average - year-1 average) / 12).</t>
        </is>
      </c>
    </row>
    <row r="6">
      <c r="A6" s="2" t="inlineStr">
        <is>
          <t>Rows 14-37: level = alpha*(sales / index 12 rows up) + (1-alpha)*(level + trend above); trend = beta*(level - level above) + (1-beta)*trend above; index = gamma*(sales / level) + (1-gamma)*index 12 rows up.</t>
        </is>
      </c>
    </row>
    <row r="7">
      <c r="A7" s="2" t="inlineStr">
        <is>
          <t>Forecast sheet: (last level + h * last trend) * the index of the same month last year, a 95% band from the residuals, and Excel's own FORECAST.ETS beside it.</t>
        </is>
      </c>
    </row>
    <row r="8">
      <c r="A8" s="2" t="inlineStr">
        <is>
          <t>Change alpha, beta and gamma in column P and watch the MAPE of year 3 move.</t>
        </is>
      </c>
    </row>
    <row r="9">
      <c r="A9" s="2" t="n"/>
    </row>
    <row r="10">
      <c r="A10" s="2" t="inlineStr">
        <is>
          <t>The tutorial: https://www.datahubpro.co.uk/tutorials/holt-winters-in-excel</t>
        </is>
      </c>
    </row>
    <row r="11">
      <c r="A11" s="2" t="inlineStr">
        <is>
          <t>Want this on your own spreadsheet? Upload it at https://www.datahubpro.co.uk/try (free, no sign-up)</t>
        </is>
      </c>
    </row>
    <row r="12">
      <c r="A12" s="2" t="n"/>
    </row>
    <row r="13">
      <c r="A13" s="3" t="inlineStr">
        <is>
          <t>Made with DataHub Pro</t>
        </is>
      </c>
    </row>
  </sheetData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37"/>
  <sheetViews>
    <sheetView workbookViewId="0">
      <selection activeCell="A1" sqref="A1"/>
    </sheetView>
  </sheetViews>
  <sheetFormatPr baseColWidth="8" defaultRowHeight="15"/>
  <cols>
    <col width="10" customWidth="1" min="1" max="1"/>
    <col width="9" customWidth="1" min="2" max="2"/>
    <col width="13" customWidth="1" min="3" max="3"/>
    <col width="8" customWidth="1" min="4" max="4"/>
    <col width="10" customWidth="1" min="5" max="5"/>
    <col width="12" customWidth="1" min="6" max="6"/>
    <col width="8" customWidth="1" min="7" max="7"/>
    <col width="10" customWidth="1" min="8" max="8"/>
    <col width="12" customWidth="1" min="9" max="9"/>
    <col width="8" customWidth="1" min="10" max="10"/>
    <col width="10" customWidth="1" min="11" max="11"/>
    <col width="11" customWidth="1" min="12" max="12"/>
    <col width="10" customWidth="1" min="13" max="13"/>
    <col width="9" customWidth="1" min="14" max="14"/>
    <col width="16" customWidth="1" min="15" max="15"/>
    <col width="9" customWidth="1" min="16" max="16"/>
  </cols>
  <sheetData>
    <row r="1">
      <c r="A1" s="4" t="inlineStr">
        <is>
          <t>Month</t>
        </is>
      </c>
      <c r="B1" s="4" t="inlineStr">
        <is>
          <t>Sales</t>
        </is>
      </c>
      <c r="C1" s="4" t="inlineStr">
        <is>
          <t>Your turn: Seasonal index</t>
        </is>
      </c>
      <c r="D1" s="4" t="inlineStr">
        <is>
          <t>Check</t>
        </is>
      </c>
      <c r="E1" s="4" t="inlineStr">
        <is>
          <t>Answer (live formula)</t>
        </is>
      </c>
      <c r="F1" s="4" t="inlineStr">
        <is>
          <t>Your turn: Level</t>
        </is>
      </c>
      <c r="G1" s="4" t="inlineStr">
        <is>
          <t>Check</t>
        </is>
      </c>
      <c r="H1" s="4" t="inlineStr">
        <is>
          <t>Answer (live formula)</t>
        </is>
      </c>
      <c r="I1" s="4" t="inlineStr">
        <is>
          <t>Your turn: Trend</t>
        </is>
      </c>
      <c r="J1" s="4" t="inlineStr">
        <is>
          <t>Check</t>
        </is>
      </c>
      <c r="K1" s="4" t="inlineStr">
        <is>
          <t>Answer (live formula)</t>
        </is>
      </c>
      <c r="L1" s="4" t="inlineStr">
        <is>
          <t>One-step forecast</t>
        </is>
      </c>
      <c r="M1" s="4" t="inlineStr">
        <is>
          <t>Abs % error</t>
        </is>
      </c>
      <c r="N1" s="4" t="inlineStr">
        <is>
          <t>Error</t>
        </is>
      </c>
      <c r="O1" t="inlineStr">
        <is>
          <t>Alpha (level)</t>
        </is>
      </c>
      <c r="P1" s="5" t="n">
        <v>0.3</v>
      </c>
    </row>
    <row r="2">
      <c r="A2" s="6" t="n">
        <v>44927</v>
      </c>
      <c r="B2" s="7" t="n">
        <v>869</v>
      </c>
      <c r="C2" s="8" t="n"/>
      <c r="D2">
        <f>IF(C2="","",IF(ABS(C2-E2)&lt;0.0005,"Correct","Try again"))</f>
        <v/>
      </c>
      <c r="E2" s="9">
        <f>B2/AVERAGE($B$2:$B$13)</f>
        <v/>
      </c>
      <c r="O2" t="inlineStr">
        <is>
          <t>Beta (trend)</t>
        </is>
      </c>
      <c r="P2" s="5" t="n">
        <v>0.1</v>
      </c>
    </row>
    <row r="3">
      <c r="A3" s="6" t="n">
        <v>44958</v>
      </c>
      <c r="B3" s="7" t="n">
        <v>816</v>
      </c>
      <c r="C3" s="8" t="n"/>
      <c r="D3">
        <f>IF(C3="","",IF(ABS(C3-E3)&lt;0.0005,"Correct","Try again"))</f>
        <v/>
      </c>
      <c r="E3" s="9">
        <f>B3/AVERAGE($B$2:$B$13)</f>
        <v/>
      </c>
      <c r="O3" t="inlineStr">
        <is>
          <t>Gamma (season)</t>
        </is>
      </c>
      <c r="P3" s="5" t="n">
        <v>0.3</v>
      </c>
    </row>
    <row r="4">
      <c r="A4" s="6" t="n">
        <v>44986</v>
      </c>
      <c r="B4" s="7" t="n">
        <v>988</v>
      </c>
      <c r="C4" s="8" t="n"/>
      <c r="D4">
        <f>IF(C4="","",IF(ABS(C4-E4)&lt;0.0005,"Correct","Try again"))</f>
        <v/>
      </c>
      <c r="E4" s="9">
        <f>B4/AVERAGE($B$2:$B$13)</f>
        <v/>
      </c>
      <c r="O4" t="inlineStr">
        <is>
          <t>Season length</t>
        </is>
      </c>
      <c r="P4" s="5" t="n">
        <v>12</v>
      </c>
    </row>
    <row r="5">
      <c r="A5" s="6" t="n">
        <v>45017</v>
      </c>
      <c r="B5" s="7" t="n">
        <v>1014</v>
      </c>
      <c r="C5" s="8" t="n"/>
      <c r="D5">
        <f>IF(C5="","",IF(ABS(C5-E5)&lt;0.0005,"Correct","Try again"))</f>
        <v/>
      </c>
      <c r="E5" s="9">
        <f>B5/AVERAGE($B$2:$B$13)</f>
        <v/>
      </c>
    </row>
    <row r="6">
      <c r="A6" s="6" t="n">
        <v>45047</v>
      </c>
      <c r="B6" s="7" t="n">
        <v>1071</v>
      </c>
      <c r="C6" s="8" t="n"/>
      <c r="D6">
        <f>IF(C6="","",IF(ABS(C6-E6)&lt;0.0005,"Correct","Try again"))</f>
        <v/>
      </c>
      <c r="E6" s="9">
        <f>B6/AVERAGE($B$2:$B$13)</f>
        <v/>
      </c>
      <c r="O6" t="inlineStr">
        <is>
          <t>MAPE, year 3</t>
        </is>
      </c>
      <c r="P6" s="10">
        <f>AVERAGE(M26:M37)</f>
        <v/>
      </c>
    </row>
    <row r="7">
      <c r="A7" s="6" t="n">
        <v>45078</v>
      </c>
      <c r="B7" s="7" t="n">
        <v>1140</v>
      </c>
      <c r="C7" s="8" t="n"/>
      <c r="D7">
        <f>IF(C7="","",IF(ABS(C7-E7)&lt;0.0005,"Correct","Try again"))</f>
        <v/>
      </c>
      <c r="E7" s="9">
        <f>B7/AVERAGE($B$2:$B$13)</f>
        <v/>
      </c>
      <c r="O7" t="inlineStr">
        <is>
          <t>Residual std dev</t>
        </is>
      </c>
      <c r="P7" s="11">
        <f>_xlfn.STDEV.S(N14:N37)</f>
        <v/>
      </c>
    </row>
    <row r="8">
      <c r="A8" s="6" t="n">
        <v>45108</v>
      </c>
      <c r="B8" s="7" t="n">
        <v>1026</v>
      </c>
      <c r="C8" s="8" t="n"/>
      <c r="D8">
        <f>IF(C8="","",IF(ABS(C8-E8)&lt;0.0005,"Correct","Try again"))</f>
        <v/>
      </c>
      <c r="E8" s="9">
        <f>B8/AVERAGE($B$2:$B$13)</f>
        <v/>
      </c>
    </row>
    <row r="9">
      <c r="A9" s="6" t="n">
        <v>45139</v>
      </c>
      <c r="B9" s="7" t="n">
        <v>1060</v>
      </c>
      <c r="C9" s="8" t="n"/>
      <c r="D9">
        <f>IF(C9="","",IF(ABS(C9-E9)&lt;0.0005,"Correct","Try again"))</f>
        <v/>
      </c>
      <c r="E9" s="9">
        <f>B9/AVERAGE($B$2:$B$13)</f>
        <v/>
      </c>
    </row>
    <row r="10">
      <c r="A10" s="6" t="n">
        <v>45170</v>
      </c>
      <c r="B10" s="7" t="n">
        <v>1109</v>
      </c>
      <c r="C10" s="8" t="n"/>
      <c r="D10">
        <f>IF(C10="","",IF(ABS(C10-E10)&lt;0.0005,"Correct","Try again"))</f>
        <v/>
      </c>
      <c r="E10" s="9">
        <f>B10/AVERAGE($B$2:$B$13)</f>
        <v/>
      </c>
    </row>
    <row r="11">
      <c r="A11" s="6" t="n">
        <v>45200</v>
      </c>
      <c r="B11" s="7" t="n">
        <v>1227</v>
      </c>
      <c r="C11" s="8" t="n"/>
      <c r="D11">
        <f>IF(C11="","",IF(ABS(C11-E11)&lt;0.0005,"Correct","Try again"))</f>
        <v/>
      </c>
      <c r="E11" s="9">
        <f>B11/AVERAGE($B$2:$B$13)</f>
        <v/>
      </c>
    </row>
    <row r="12">
      <c r="A12" s="6" t="n">
        <v>45231</v>
      </c>
      <c r="B12" s="7" t="n">
        <v>1319</v>
      </c>
      <c r="C12" s="8" t="n"/>
      <c r="D12">
        <f>IF(C12="","",IF(ABS(C12-E12)&lt;0.0005,"Correct","Try again"))</f>
        <v/>
      </c>
      <c r="E12" s="9">
        <f>B12/AVERAGE($B$2:$B$13)</f>
        <v/>
      </c>
    </row>
    <row r="13">
      <c r="A13" s="6" t="n">
        <v>45261</v>
      </c>
      <c r="B13" s="7" t="n">
        <v>1410</v>
      </c>
      <c r="C13" s="8" t="n"/>
      <c r="D13">
        <f>IF(C13="","",IF(ABS(C13-E13)&lt;0.0005,"Correct","Try again"))</f>
        <v/>
      </c>
      <c r="E13" s="9">
        <f>B13/AVERAGE($B$2:$B$13)</f>
        <v/>
      </c>
      <c r="F13" s="12" t="n"/>
      <c r="G13">
        <f>IF(F13="","",IF(ABS(F13-H13)&lt;0.0005,"Correct","Try again"))</f>
        <v/>
      </c>
      <c r="H13" s="13">
        <f>AVERAGE(B2:B13)</f>
        <v/>
      </c>
      <c r="I13" s="8" t="n"/>
      <c r="J13">
        <f>IF(I13="","",IF(ABS(I13-K13)&lt;0.0005,"Correct","Try again"))</f>
        <v/>
      </c>
      <c r="K13" s="9">
        <f>(AVERAGE(B14:B25)-AVERAGE(B2:B13))/$P$4</f>
        <v/>
      </c>
    </row>
    <row r="14">
      <c r="A14" s="6" t="n">
        <v>45292</v>
      </c>
      <c r="B14" s="7" t="n">
        <v>1005</v>
      </c>
      <c r="C14" s="8" t="n"/>
      <c r="D14">
        <f>IF(C14="","",IF(ABS(C14-E14)&lt;0.0005,"Correct","Try again"))</f>
        <v/>
      </c>
      <c r="E14" s="9">
        <f>$P$3*(B14/H14)+(1-$P$3)*E2</f>
        <v/>
      </c>
      <c r="F14" s="12" t="n"/>
      <c r="G14">
        <f>IF(F14="","",IF(ABS(F14-H14)&lt;0.0005,"Correct","Try again"))</f>
        <v/>
      </c>
      <c r="H14" s="13">
        <f>$P$1*(B14/E2)+(1-$P$1)*(H13+K13)</f>
        <v/>
      </c>
      <c r="I14" s="8" t="n"/>
      <c r="J14">
        <f>IF(I14="","",IF(ABS(I14-K14)&lt;0.0005,"Correct","Try again"))</f>
        <v/>
      </c>
      <c r="K14" s="9">
        <f>$P$2*(H14-H13)+(1-$P$2)*K13</f>
        <v/>
      </c>
      <c r="L14" s="11">
        <f>(H13+K13)*E2</f>
        <v/>
      </c>
      <c r="M14" s="14">
        <f>ABS(B14-L14)/B14</f>
        <v/>
      </c>
      <c r="N14" s="11">
        <f>B14-L14</f>
        <v/>
      </c>
    </row>
    <row r="15">
      <c r="A15" s="6" t="n">
        <v>45323</v>
      </c>
      <c r="B15" s="7" t="n">
        <v>999</v>
      </c>
      <c r="C15" s="8" t="n"/>
      <c r="D15">
        <f>IF(C15="","",IF(ABS(C15-E15)&lt;0.0005,"Correct","Try again"))</f>
        <v/>
      </c>
      <c r="E15" s="9">
        <f>$P$3*(B15/H15)+(1-$P$3)*E3</f>
        <v/>
      </c>
      <c r="F15" s="12" t="n"/>
      <c r="G15">
        <f>IF(F15="","",IF(ABS(F15-H15)&lt;0.0005,"Correct","Try again"))</f>
        <v/>
      </c>
      <c r="H15" s="13">
        <f>$P$1*(B15/E3)+(1-$P$1)*(H14+K14)</f>
        <v/>
      </c>
      <c r="I15" s="8" t="n"/>
      <c r="J15">
        <f>IF(I15="","",IF(ABS(I15-K15)&lt;0.0005,"Correct","Try again"))</f>
        <v/>
      </c>
      <c r="K15" s="9">
        <f>$P$2*(H15-H14)+(1-$P$2)*K14</f>
        <v/>
      </c>
      <c r="L15" s="11">
        <f>(H14+K14)*E3</f>
        <v/>
      </c>
      <c r="M15" s="14">
        <f>ABS(B15-L15)/B15</f>
        <v/>
      </c>
      <c r="N15" s="11">
        <f>B15-L15</f>
        <v/>
      </c>
    </row>
    <row r="16">
      <c r="A16" s="6" t="n">
        <v>45352</v>
      </c>
      <c r="B16" s="7" t="n">
        <v>1115</v>
      </c>
      <c r="C16" s="8" t="n"/>
      <c r="D16">
        <f>IF(C16="","",IF(ABS(C16-E16)&lt;0.0005,"Correct","Try again"))</f>
        <v/>
      </c>
      <c r="E16" s="9">
        <f>$P$3*(B16/H16)+(1-$P$3)*E4</f>
        <v/>
      </c>
      <c r="F16" s="12" t="n"/>
      <c r="G16">
        <f>IF(F16="","",IF(ABS(F16-H16)&lt;0.0005,"Correct","Try again"))</f>
        <v/>
      </c>
      <c r="H16" s="13">
        <f>$P$1*(B16/E4)+(1-$P$1)*(H15+K15)</f>
        <v/>
      </c>
      <c r="I16" s="8" t="n"/>
      <c r="J16">
        <f>IF(I16="","",IF(ABS(I16-K16)&lt;0.0005,"Correct","Try again"))</f>
        <v/>
      </c>
      <c r="K16" s="9">
        <f>$P$2*(H16-H15)+(1-$P$2)*K15</f>
        <v/>
      </c>
      <c r="L16" s="11">
        <f>(H15+K15)*E4</f>
        <v/>
      </c>
      <c r="M16" s="14">
        <f>ABS(B16-L16)/B16</f>
        <v/>
      </c>
      <c r="N16" s="11">
        <f>B16-L16</f>
        <v/>
      </c>
    </row>
    <row r="17">
      <c r="A17" s="6" t="n">
        <v>45383</v>
      </c>
      <c r="B17" s="7" t="n">
        <v>1213</v>
      </c>
      <c r="C17" s="8" t="n"/>
      <c r="D17">
        <f>IF(C17="","",IF(ABS(C17-E17)&lt;0.0005,"Correct","Try again"))</f>
        <v/>
      </c>
      <c r="E17" s="9">
        <f>$P$3*(B17/H17)+(1-$P$3)*E5</f>
        <v/>
      </c>
      <c r="F17" s="12" t="n"/>
      <c r="G17">
        <f>IF(F17="","",IF(ABS(F17-H17)&lt;0.0005,"Correct","Try again"))</f>
        <v/>
      </c>
      <c r="H17" s="13">
        <f>$P$1*(B17/E5)+(1-$P$1)*(H16+K16)</f>
        <v/>
      </c>
      <c r="I17" s="8" t="n"/>
      <c r="J17">
        <f>IF(I17="","",IF(ABS(I17-K17)&lt;0.0005,"Correct","Try again"))</f>
        <v/>
      </c>
      <c r="K17" s="9">
        <f>$P$2*(H17-H16)+(1-$P$2)*K16</f>
        <v/>
      </c>
      <c r="L17" s="11">
        <f>(H16+K16)*E5</f>
        <v/>
      </c>
      <c r="M17" s="14">
        <f>ABS(B17-L17)/B17</f>
        <v/>
      </c>
      <c r="N17" s="11">
        <f>B17-L17</f>
        <v/>
      </c>
    </row>
    <row r="18">
      <c r="A18" s="6" t="n">
        <v>45413</v>
      </c>
      <c r="B18" s="7" t="n">
        <v>1290</v>
      </c>
      <c r="C18" s="8" t="n"/>
      <c r="D18">
        <f>IF(C18="","",IF(ABS(C18-E18)&lt;0.0005,"Correct","Try again"))</f>
        <v/>
      </c>
      <c r="E18" s="9">
        <f>$P$3*(B18/H18)+(1-$P$3)*E6</f>
        <v/>
      </c>
      <c r="F18" s="12" t="n"/>
      <c r="G18">
        <f>IF(F18="","",IF(ABS(F18-H18)&lt;0.0005,"Correct","Try again"))</f>
        <v/>
      </c>
      <c r="H18" s="13">
        <f>$P$1*(B18/E6)+(1-$P$1)*(H17+K17)</f>
        <v/>
      </c>
      <c r="I18" s="8" t="n"/>
      <c r="J18">
        <f>IF(I18="","",IF(ABS(I18-K18)&lt;0.0005,"Correct","Try again"))</f>
        <v/>
      </c>
      <c r="K18" s="9">
        <f>$P$2*(H18-H17)+(1-$P$2)*K17</f>
        <v/>
      </c>
      <c r="L18" s="11">
        <f>(H17+K17)*E6</f>
        <v/>
      </c>
      <c r="M18" s="14">
        <f>ABS(B18-L18)/B18</f>
        <v/>
      </c>
      <c r="N18" s="11">
        <f>B18-L18</f>
        <v/>
      </c>
    </row>
    <row r="19">
      <c r="A19" s="6" t="n">
        <v>45444</v>
      </c>
      <c r="B19" s="7" t="n">
        <v>1267</v>
      </c>
      <c r="C19" s="8" t="n"/>
      <c r="D19">
        <f>IF(C19="","",IF(ABS(C19-E19)&lt;0.0005,"Correct","Try again"))</f>
        <v/>
      </c>
      <c r="E19" s="9">
        <f>$P$3*(B19/H19)+(1-$P$3)*E7</f>
        <v/>
      </c>
      <c r="F19" s="12" t="n"/>
      <c r="G19">
        <f>IF(F19="","",IF(ABS(F19-H19)&lt;0.0005,"Correct","Try again"))</f>
        <v/>
      </c>
      <c r="H19" s="13">
        <f>$P$1*(B19/E7)+(1-$P$1)*(H18+K18)</f>
        <v/>
      </c>
      <c r="I19" s="8" t="n"/>
      <c r="J19">
        <f>IF(I19="","",IF(ABS(I19-K19)&lt;0.0005,"Correct","Try again"))</f>
        <v/>
      </c>
      <c r="K19" s="9">
        <f>$P$2*(H19-H18)+(1-$P$2)*K18</f>
        <v/>
      </c>
      <c r="L19" s="11">
        <f>(H18+K18)*E7</f>
        <v/>
      </c>
      <c r="M19" s="14">
        <f>ABS(B19-L19)/B19</f>
        <v/>
      </c>
      <c r="N19" s="11">
        <f>B19-L19</f>
        <v/>
      </c>
    </row>
    <row r="20">
      <c r="A20" s="6" t="n">
        <v>45474</v>
      </c>
      <c r="B20" s="7" t="n">
        <v>1232</v>
      </c>
      <c r="C20" s="8" t="n"/>
      <c r="D20">
        <f>IF(C20="","",IF(ABS(C20-E20)&lt;0.0005,"Correct","Try again"))</f>
        <v/>
      </c>
      <c r="E20" s="9">
        <f>$P$3*(B20/H20)+(1-$P$3)*E8</f>
        <v/>
      </c>
      <c r="F20" s="12" t="n"/>
      <c r="G20">
        <f>IF(F20="","",IF(ABS(F20-H20)&lt;0.0005,"Correct","Try again"))</f>
        <v/>
      </c>
      <c r="H20" s="13">
        <f>$P$1*(B20/E8)+(1-$P$1)*(H19+K19)</f>
        <v/>
      </c>
      <c r="I20" s="8" t="n"/>
      <c r="J20">
        <f>IF(I20="","",IF(ABS(I20-K20)&lt;0.0005,"Correct","Try again"))</f>
        <v/>
      </c>
      <c r="K20" s="9">
        <f>$P$2*(H20-H19)+(1-$P$2)*K19</f>
        <v/>
      </c>
      <c r="L20" s="11">
        <f>(H19+K19)*E8</f>
        <v/>
      </c>
      <c r="M20" s="14">
        <f>ABS(B20-L20)/B20</f>
        <v/>
      </c>
      <c r="N20" s="11">
        <f>B20-L20</f>
        <v/>
      </c>
    </row>
    <row r="21">
      <c r="A21" s="6" t="n">
        <v>45505</v>
      </c>
      <c r="B21" s="7" t="n">
        <v>1209</v>
      </c>
      <c r="C21" s="8" t="n"/>
      <c r="D21">
        <f>IF(C21="","",IF(ABS(C21-E21)&lt;0.0005,"Correct","Try again"))</f>
        <v/>
      </c>
      <c r="E21" s="9">
        <f>$P$3*(B21/H21)+(1-$P$3)*E9</f>
        <v/>
      </c>
      <c r="F21" s="12" t="n"/>
      <c r="G21">
        <f>IF(F21="","",IF(ABS(F21-H21)&lt;0.0005,"Correct","Try again"))</f>
        <v/>
      </c>
      <c r="H21" s="13">
        <f>$P$1*(B21/E9)+(1-$P$1)*(H20+K20)</f>
        <v/>
      </c>
      <c r="I21" s="8" t="n"/>
      <c r="J21">
        <f>IF(I21="","",IF(ABS(I21-K21)&lt;0.0005,"Correct","Try again"))</f>
        <v/>
      </c>
      <c r="K21" s="9">
        <f>$P$2*(H21-H20)+(1-$P$2)*K20</f>
        <v/>
      </c>
      <c r="L21" s="11">
        <f>(H20+K20)*E9</f>
        <v/>
      </c>
      <c r="M21" s="14">
        <f>ABS(B21-L21)/B21</f>
        <v/>
      </c>
      <c r="N21" s="11">
        <f>B21-L21</f>
        <v/>
      </c>
    </row>
    <row r="22">
      <c r="A22" s="6" t="n">
        <v>45536</v>
      </c>
      <c r="B22" s="7" t="n">
        <v>1326</v>
      </c>
      <c r="C22" s="8" t="n"/>
      <c r="D22">
        <f>IF(C22="","",IF(ABS(C22-E22)&lt;0.0005,"Correct","Try again"))</f>
        <v/>
      </c>
      <c r="E22" s="9">
        <f>$P$3*(B22/H22)+(1-$P$3)*E10</f>
        <v/>
      </c>
      <c r="F22" s="12" t="n"/>
      <c r="G22">
        <f>IF(F22="","",IF(ABS(F22-H22)&lt;0.0005,"Correct","Try again"))</f>
        <v/>
      </c>
      <c r="H22" s="13">
        <f>$P$1*(B22/E10)+(1-$P$1)*(H21+K21)</f>
        <v/>
      </c>
      <c r="I22" s="8" t="n"/>
      <c r="J22">
        <f>IF(I22="","",IF(ABS(I22-K22)&lt;0.0005,"Correct","Try again"))</f>
        <v/>
      </c>
      <c r="K22" s="9">
        <f>$P$2*(H22-H21)+(1-$P$2)*K21</f>
        <v/>
      </c>
      <c r="L22" s="11">
        <f>(H21+K21)*E10</f>
        <v/>
      </c>
      <c r="M22" s="14">
        <f>ABS(B22-L22)/B22</f>
        <v/>
      </c>
      <c r="N22" s="11">
        <f>B22-L22</f>
        <v/>
      </c>
    </row>
    <row r="23">
      <c r="A23" s="6" t="n">
        <v>45566</v>
      </c>
      <c r="B23" s="7" t="n">
        <v>1352</v>
      </c>
      <c r="C23" s="8" t="n"/>
      <c r="D23">
        <f>IF(C23="","",IF(ABS(C23-E23)&lt;0.0005,"Correct","Try again"))</f>
        <v/>
      </c>
      <c r="E23" s="9">
        <f>$P$3*(B23/H23)+(1-$P$3)*E11</f>
        <v/>
      </c>
      <c r="F23" s="12" t="n"/>
      <c r="G23">
        <f>IF(F23="","",IF(ABS(F23-H23)&lt;0.0005,"Correct","Try again"))</f>
        <v/>
      </c>
      <c r="H23" s="13">
        <f>$P$1*(B23/E11)+(1-$P$1)*(H22+K22)</f>
        <v/>
      </c>
      <c r="I23" s="8" t="n"/>
      <c r="J23">
        <f>IF(I23="","",IF(ABS(I23-K23)&lt;0.0005,"Correct","Try again"))</f>
        <v/>
      </c>
      <c r="K23" s="9">
        <f>$P$2*(H23-H22)+(1-$P$2)*K22</f>
        <v/>
      </c>
      <c r="L23" s="11">
        <f>(H22+K22)*E11</f>
        <v/>
      </c>
      <c r="M23" s="14">
        <f>ABS(B23-L23)/B23</f>
        <v/>
      </c>
      <c r="N23" s="11">
        <f>B23-L23</f>
        <v/>
      </c>
    </row>
    <row r="24">
      <c r="A24" s="6" t="n">
        <v>45597</v>
      </c>
      <c r="B24" s="7" t="n">
        <v>1572</v>
      </c>
      <c r="C24" s="8" t="n"/>
      <c r="D24">
        <f>IF(C24="","",IF(ABS(C24-E24)&lt;0.0005,"Correct","Try again"))</f>
        <v/>
      </c>
      <c r="E24" s="9">
        <f>$P$3*(B24/H24)+(1-$P$3)*E12</f>
        <v/>
      </c>
      <c r="F24" s="12" t="n"/>
      <c r="G24">
        <f>IF(F24="","",IF(ABS(F24-H24)&lt;0.0005,"Correct","Try again"))</f>
        <v/>
      </c>
      <c r="H24" s="13">
        <f>$P$1*(B24/E12)+(1-$P$1)*(H23+K23)</f>
        <v/>
      </c>
      <c r="I24" s="8" t="n"/>
      <c r="J24">
        <f>IF(I24="","",IF(ABS(I24-K24)&lt;0.0005,"Correct","Try again"))</f>
        <v/>
      </c>
      <c r="K24" s="9">
        <f>$P$2*(H24-H23)+(1-$P$2)*K23</f>
        <v/>
      </c>
      <c r="L24" s="11">
        <f>(H23+K23)*E12</f>
        <v/>
      </c>
      <c r="M24" s="14">
        <f>ABS(B24-L24)/B24</f>
        <v/>
      </c>
      <c r="N24" s="11">
        <f>B24-L24</f>
        <v/>
      </c>
    </row>
    <row r="25">
      <c r="A25" s="6" t="n">
        <v>45627</v>
      </c>
      <c r="B25" s="7" t="n">
        <v>1627</v>
      </c>
      <c r="C25" s="8" t="n"/>
      <c r="D25">
        <f>IF(C25="","",IF(ABS(C25-E25)&lt;0.0005,"Correct","Try again"))</f>
        <v/>
      </c>
      <c r="E25" s="9">
        <f>$P$3*(B25/H25)+(1-$P$3)*E13</f>
        <v/>
      </c>
      <c r="F25" s="12" t="n"/>
      <c r="G25">
        <f>IF(F25="","",IF(ABS(F25-H25)&lt;0.0005,"Correct","Try again"))</f>
        <v/>
      </c>
      <c r="H25" s="13">
        <f>$P$1*(B25/E13)+(1-$P$1)*(H24+K24)</f>
        <v/>
      </c>
      <c r="I25" s="8" t="n"/>
      <c r="J25">
        <f>IF(I25="","",IF(ABS(I25-K25)&lt;0.0005,"Correct","Try again"))</f>
        <v/>
      </c>
      <c r="K25" s="9">
        <f>$P$2*(H25-H24)+(1-$P$2)*K24</f>
        <v/>
      </c>
      <c r="L25" s="11">
        <f>(H24+K24)*E13</f>
        <v/>
      </c>
      <c r="M25" s="14">
        <f>ABS(B25-L25)/B25</f>
        <v/>
      </c>
      <c r="N25" s="11">
        <f>B25-L25</f>
        <v/>
      </c>
    </row>
    <row r="26">
      <c r="A26" s="6" t="n">
        <v>45658</v>
      </c>
      <c r="B26" s="7" t="n">
        <v>1193</v>
      </c>
      <c r="C26" s="8" t="n"/>
      <c r="D26">
        <f>IF(C26="","",IF(ABS(C26-E26)&lt;0.0005,"Correct","Try again"))</f>
        <v/>
      </c>
      <c r="E26" s="9">
        <f>$P$3*(B26/H26)+(1-$P$3)*E14</f>
        <v/>
      </c>
      <c r="F26" s="12" t="n"/>
      <c r="G26">
        <f>IF(F26="","",IF(ABS(F26-H26)&lt;0.0005,"Correct","Try again"))</f>
        <v/>
      </c>
      <c r="H26" s="13">
        <f>$P$1*(B26/E14)+(1-$P$1)*(H25+K25)</f>
        <v/>
      </c>
      <c r="I26" s="8" t="n"/>
      <c r="J26">
        <f>IF(I26="","",IF(ABS(I26-K26)&lt;0.0005,"Correct","Try again"))</f>
        <v/>
      </c>
      <c r="K26" s="9">
        <f>$P$2*(H26-H25)+(1-$P$2)*K25</f>
        <v/>
      </c>
      <c r="L26" s="11">
        <f>(H25+K25)*E14</f>
        <v/>
      </c>
      <c r="M26" s="14">
        <f>ABS(B26-L26)/B26</f>
        <v/>
      </c>
      <c r="N26" s="11">
        <f>B26-L26</f>
        <v/>
      </c>
    </row>
    <row r="27">
      <c r="A27" s="6" t="n">
        <v>45689</v>
      </c>
      <c r="B27" s="7" t="n">
        <v>1116</v>
      </c>
      <c r="C27" s="8" t="n"/>
      <c r="D27">
        <f>IF(C27="","",IF(ABS(C27-E27)&lt;0.0005,"Correct","Try again"))</f>
        <v/>
      </c>
      <c r="E27" s="9">
        <f>$P$3*(B27/H27)+(1-$P$3)*E15</f>
        <v/>
      </c>
      <c r="F27" s="12" t="n"/>
      <c r="G27">
        <f>IF(F27="","",IF(ABS(F27-H27)&lt;0.0005,"Correct","Try again"))</f>
        <v/>
      </c>
      <c r="H27" s="13">
        <f>$P$1*(B27/E15)+(1-$P$1)*(H26+K26)</f>
        <v/>
      </c>
      <c r="I27" s="8" t="n"/>
      <c r="J27">
        <f>IF(I27="","",IF(ABS(I27-K27)&lt;0.0005,"Correct","Try again"))</f>
        <v/>
      </c>
      <c r="K27" s="9">
        <f>$P$2*(H27-H26)+(1-$P$2)*K26</f>
        <v/>
      </c>
      <c r="L27" s="11">
        <f>(H26+K26)*E15</f>
        <v/>
      </c>
      <c r="M27" s="14">
        <f>ABS(B27-L27)/B27</f>
        <v/>
      </c>
      <c r="N27" s="11">
        <f>B27-L27</f>
        <v/>
      </c>
    </row>
    <row r="28">
      <c r="A28" s="6" t="n">
        <v>45717</v>
      </c>
      <c r="B28" s="7" t="n">
        <v>1307</v>
      </c>
      <c r="C28" s="8" t="n"/>
      <c r="D28">
        <f>IF(C28="","",IF(ABS(C28-E28)&lt;0.0005,"Correct","Try again"))</f>
        <v/>
      </c>
      <c r="E28" s="9">
        <f>$P$3*(B28/H28)+(1-$P$3)*E16</f>
        <v/>
      </c>
      <c r="F28" s="12" t="n"/>
      <c r="G28">
        <f>IF(F28="","",IF(ABS(F28-H28)&lt;0.0005,"Correct","Try again"))</f>
        <v/>
      </c>
      <c r="H28" s="13">
        <f>$P$1*(B28/E16)+(1-$P$1)*(H27+K27)</f>
        <v/>
      </c>
      <c r="I28" s="8" t="n"/>
      <c r="J28">
        <f>IF(I28="","",IF(ABS(I28-K28)&lt;0.0005,"Correct","Try again"))</f>
        <v/>
      </c>
      <c r="K28" s="9">
        <f>$P$2*(H28-H27)+(1-$P$2)*K27</f>
        <v/>
      </c>
      <c r="L28" s="11">
        <f>(H27+K27)*E16</f>
        <v/>
      </c>
      <c r="M28" s="14">
        <f>ABS(B28-L28)/B28</f>
        <v/>
      </c>
      <c r="N28" s="11">
        <f>B28-L28</f>
        <v/>
      </c>
    </row>
    <row r="29">
      <c r="A29" s="6" t="n">
        <v>45748</v>
      </c>
      <c r="B29" s="7" t="n">
        <v>1349</v>
      </c>
      <c r="C29" s="8" t="n"/>
      <c r="D29">
        <f>IF(C29="","",IF(ABS(C29-E29)&lt;0.0005,"Correct","Try again"))</f>
        <v/>
      </c>
      <c r="E29" s="9">
        <f>$P$3*(B29/H29)+(1-$P$3)*E17</f>
        <v/>
      </c>
      <c r="F29" s="12" t="n"/>
      <c r="G29">
        <f>IF(F29="","",IF(ABS(F29-H29)&lt;0.0005,"Correct","Try again"))</f>
        <v/>
      </c>
      <c r="H29" s="13">
        <f>$P$1*(B29/E17)+(1-$P$1)*(H28+K28)</f>
        <v/>
      </c>
      <c r="I29" s="8" t="n"/>
      <c r="J29">
        <f>IF(I29="","",IF(ABS(I29-K29)&lt;0.0005,"Correct","Try again"))</f>
        <v/>
      </c>
      <c r="K29" s="9">
        <f>$P$2*(H29-H28)+(1-$P$2)*K28</f>
        <v/>
      </c>
      <c r="L29" s="11">
        <f>(H28+K28)*E17</f>
        <v/>
      </c>
      <c r="M29" s="14">
        <f>ABS(B29-L29)/B29</f>
        <v/>
      </c>
      <c r="N29" s="11">
        <f>B29-L29</f>
        <v/>
      </c>
    </row>
    <row r="30">
      <c r="A30" s="6" t="n">
        <v>45778</v>
      </c>
      <c r="B30" s="7" t="n">
        <v>1449</v>
      </c>
      <c r="C30" s="8" t="n"/>
      <c r="D30">
        <f>IF(C30="","",IF(ABS(C30-E30)&lt;0.0005,"Correct","Try again"))</f>
        <v/>
      </c>
      <c r="E30" s="9">
        <f>$P$3*(B30/H30)+(1-$P$3)*E18</f>
        <v/>
      </c>
      <c r="F30" s="12" t="n"/>
      <c r="G30">
        <f>IF(F30="","",IF(ABS(F30-H30)&lt;0.0005,"Correct","Try again"))</f>
        <v/>
      </c>
      <c r="H30" s="13">
        <f>$P$1*(B30/E18)+(1-$P$1)*(H29+K29)</f>
        <v/>
      </c>
      <c r="I30" s="8" t="n"/>
      <c r="J30">
        <f>IF(I30="","",IF(ABS(I30-K30)&lt;0.0005,"Correct","Try again"))</f>
        <v/>
      </c>
      <c r="K30" s="9">
        <f>$P$2*(H30-H29)+(1-$P$2)*K29</f>
        <v/>
      </c>
      <c r="L30" s="11">
        <f>(H29+K29)*E18</f>
        <v/>
      </c>
      <c r="M30" s="14">
        <f>ABS(B30-L30)/B30</f>
        <v/>
      </c>
      <c r="N30" s="11">
        <f>B30-L30</f>
        <v/>
      </c>
    </row>
    <row r="31">
      <c r="A31" s="6" t="n">
        <v>45809</v>
      </c>
      <c r="B31" s="7" t="n">
        <v>1508</v>
      </c>
      <c r="C31" s="8" t="n"/>
      <c r="D31">
        <f>IF(C31="","",IF(ABS(C31-E31)&lt;0.0005,"Correct","Try again"))</f>
        <v/>
      </c>
      <c r="E31" s="9">
        <f>$P$3*(B31/H31)+(1-$P$3)*E19</f>
        <v/>
      </c>
      <c r="F31" s="12" t="n"/>
      <c r="G31">
        <f>IF(F31="","",IF(ABS(F31-H31)&lt;0.0005,"Correct","Try again"))</f>
        <v/>
      </c>
      <c r="H31" s="13">
        <f>$P$1*(B31/E19)+(1-$P$1)*(H30+K30)</f>
        <v/>
      </c>
      <c r="I31" s="8" t="n"/>
      <c r="J31">
        <f>IF(I31="","",IF(ABS(I31-K31)&lt;0.0005,"Correct","Try again"))</f>
        <v/>
      </c>
      <c r="K31" s="9">
        <f>$P$2*(H31-H30)+(1-$P$2)*K30</f>
        <v/>
      </c>
      <c r="L31" s="11">
        <f>(H30+K30)*E19</f>
        <v/>
      </c>
      <c r="M31" s="14">
        <f>ABS(B31-L31)/B31</f>
        <v/>
      </c>
      <c r="N31" s="11">
        <f>B31-L31</f>
        <v/>
      </c>
    </row>
    <row r="32">
      <c r="A32" s="6" t="n">
        <v>45839</v>
      </c>
      <c r="B32" s="7" t="n">
        <v>1392</v>
      </c>
      <c r="C32" s="8" t="n"/>
      <c r="D32">
        <f>IF(C32="","",IF(ABS(C32-E32)&lt;0.0005,"Correct","Try again"))</f>
        <v/>
      </c>
      <c r="E32" s="9">
        <f>$P$3*(B32/H32)+(1-$P$3)*E20</f>
        <v/>
      </c>
      <c r="F32" s="12" t="n"/>
      <c r="G32">
        <f>IF(F32="","",IF(ABS(F32-H32)&lt;0.0005,"Correct","Try again"))</f>
        <v/>
      </c>
      <c r="H32" s="13">
        <f>$P$1*(B32/E20)+(1-$P$1)*(H31+K31)</f>
        <v/>
      </c>
      <c r="I32" s="8" t="n"/>
      <c r="J32">
        <f>IF(I32="","",IF(ABS(I32-K32)&lt;0.0005,"Correct","Try again"))</f>
        <v/>
      </c>
      <c r="K32" s="9">
        <f>$P$2*(H32-H31)+(1-$P$2)*K31</f>
        <v/>
      </c>
      <c r="L32" s="11">
        <f>(H31+K31)*E20</f>
        <v/>
      </c>
      <c r="M32" s="14">
        <f>ABS(B32-L32)/B32</f>
        <v/>
      </c>
      <c r="N32" s="11">
        <f>B32-L32</f>
        <v/>
      </c>
    </row>
    <row r="33">
      <c r="A33" s="6" t="n">
        <v>45870</v>
      </c>
      <c r="B33" s="7" t="n">
        <v>1406</v>
      </c>
      <c r="C33" s="8" t="n"/>
      <c r="D33">
        <f>IF(C33="","",IF(ABS(C33-E33)&lt;0.0005,"Correct","Try again"))</f>
        <v/>
      </c>
      <c r="E33" s="9">
        <f>$P$3*(B33/H33)+(1-$P$3)*E21</f>
        <v/>
      </c>
      <c r="F33" s="12" t="n"/>
      <c r="G33">
        <f>IF(F33="","",IF(ABS(F33-H33)&lt;0.0005,"Correct","Try again"))</f>
        <v/>
      </c>
      <c r="H33" s="13">
        <f>$P$1*(B33/E21)+(1-$P$1)*(H32+K32)</f>
        <v/>
      </c>
      <c r="I33" s="8" t="n"/>
      <c r="J33">
        <f>IF(I33="","",IF(ABS(I33-K33)&lt;0.0005,"Correct","Try again"))</f>
        <v/>
      </c>
      <c r="K33" s="9">
        <f>$P$2*(H33-H32)+(1-$P$2)*K32</f>
        <v/>
      </c>
      <c r="L33" s="11">
        <f>(H32+K32)*E21</f>
        <v/>
      </c>
      <c r="M33" s="14">
        <f>ABS(B33-L33)/B33</f>
        <v/>
      </c>
      <c r="N33" s="11">
        <f>B33-L33</f>
        <v/>
      </c>
    </row>
    <row r="34">
      <c r="A34" s="6" t="n">
        <v>45901</v>
      </c>
      <c r="B34" s="7" t="n">
        <v>1450</v>
      </c>
      <c r="C34" s="8" t="n"/>
      <c r="D34">
        <f>IF(C34="","",IF(ABS(C34-E34)&lt;0.0005,"Correct","Try again"))</f>
        <v/>
      </c>
      <c r="E34" s="9">
        <f>$P$3*(B34/H34)+(1-$P$3)*E22</f>
        <v/>
      </c>
      <c r="F34" s="12" t="n"/>
      <c r="G34">
        <f>IF(F34="","",IF(ABS(F34-H34)&lt;0.0005,"Correct","Try again"))</f>
        <v/>
      </c>
      <c r="H34" s="13">
        <f>$P$1*(B34/E22)+(1-$P$1)*(H33+K33)</f>
        <v/>
      </c>
      <c r="I34" s="8" t="n"/>
      <c r="J34">
        <f>IF(I34="","",IF(ABS(I34-K34)&lt;0.0005,"Correct","Try again"))</f>
        <v/>
      </c>
      <c r="K34" s="9">
        <f>$P$2*(H34-H33)+(1-$P$2)*K33</f>
        <v/>
      </c>
      <c r="L34" s="11">
        <f>(H33+K33)*E22</f>
        <v/>
      </c>
      <c r="M34" s="14">
        <f>ABS(B34-L34)/B34</f>
        <v/>
      </c>
      <c r="N34" s="11">
        <f>B34-L34</f>
        <v/>
      </c>
    </row>
    <row r="35">
      <c r="A35" s="6" t="n">
        <v>45931</v>
      </c>
      <c r="B35" s="7" t="n">
        <v>1585</v>
      </c>
      <c r="C35" s="8" t="n"/>
      <c r="D35">
        <f>IF(C35="","",IF(ABS(C35-E35)&lt;0.0005,"Correct","Try again"))</f>
        <v/>
      </c>
      <c r="E35" s="9">
        <f>$P$3*(B35/H35)+(1-$P$3)*E23</f>
        <v/>
      </c>
      <c r="F35" s="12" t="n"/>
      <c r="G35">
        <f>IF(F35="","",IF(ABS(F35-H35)&lt;0.0005,"Correct","Try again"))</f>
        <v/>
      </c>
      <c r="H35" s="13">
        <f>$P$1*(B35/E23)+(1-$P$1)*(H34+K34)</f>
        <v/>
      </c>
      <c r="I35" s="8" t="n"/>
      <c r="J35">
        <f>IF(I35="","",IF(ABS(I35-K35)&lt;0.0005,"Correct","Try again"))</f>
        <v/>
      </c>
      <c r="K35" s="9">
        <f>$P$2*(H35-H34)+(1-$P$2)*K34</f>
        <v/>
      </c>
      <c r="L35" s="11">
        <f>(H34+K34)*E23</f>
        <v/>
      </c>
      <c r="M35" s="14">
        <f>ABS(B35-L35)/B35</f>
        <v/>
      </c>
      <c r="N35" s="11">
        <f>B35-L35</f>
        <v/>
      </c>
    </row>
    <row r="36">
      <c r="A36" s="6" t="n">
        <v>45962</v>
      </c>
      <c r="B36" s="7" t="n">
        <v>1802</v>
      </c>
      <c r="C36" s="8" t="n"/>
      <c r="D36">
        <f>IF(C36="","",IF(ABS(C36-E36)&lt;0.0005,"Correct","Try again"))</f>
        <v/>
      </c>
      <c r="E36" s="9">
        <f>$P$3*(B36/H36)+(1-$P$3)*E24</f>
        <v/>
      </c>
      <c r="F36" s="12" t="n"/>
      <c r="G36">
        <f>IF(F36="","",IF(ABS(F36-H36)&lt;0.0005,"Correct","Try again"))</f>
        <v/>
      </c>
      <c r="H36" s="13">
        <f>$P$1*(B36/E24)+(1-$P$1)*(H35+K35)</f>
        <v/>
      </c>
      <c r="I36" s="8" t="n"/>
      <c r="J36">
        <f>IF(I36="","",IF(ABS(I36-K36)&lt;0.0005,"Correct","Try again"))</f>
        <v/>
      </c>
      <c r="K36" s="9">
        <f>$P$2*(H36-H35)+(1-$P$2)*K35</f>
        <v/>
      </c>
      <c r="L36" s="11">
        <f>(H35+K35)*E24</f>
        <v/>
      </c>
      <c r="M36" s="14">
        <f>ABS(B36-L36)/B36</f>
        <v/>
      </c>
      <c r="N36" s="11">
        <f>B36-L36</f>
        <v/>
      </c>
    </row>
    <row r="37">
      <c r="A37" s="6" t="n">
        <v>45992</v>
      </c>
      <c r="B37" s="7" t="n">
        <v>1827</v>
      </c>
      <c r="C37" s="8" t="n"/>
      <c r="D37">
        <f>IF(C37="","",IF(ABS(C37-E37)&lt;0.0005,"Correct","Try again"))</f>
        <v/>
      </c>
      <c r="E37" s="9">
        <f>$P$3*(B37/H37)+(1-$P$3)*E25</f>
        <v/>
      </c>
      <c r="F37" s="12" t="n"/>
      <c r="G37">
        <f>IF(F37="","",IF(ABS(F37-H37)&lt;0.0005,"Correct","Try again"))</f>
        <v/>
      </c>
      <c r="H37" s="13">
        <f>$P$1*(B37/E25)+(1-$P$1)*(H36+K36)</f>
        <v/>
      </c>
      <c r="I37" s="8" t="n"/>
      <c r="J37">
        <f>IF(I37="","",IF(ABS(I37-K37)&lt;0.0005,"Correct","Try again"))</f>
        <v/>
      </c>
      <c r="K37" s="9">
        <f>$P$2*(H37-H36)+(1-$P$2)*K36</f>
        <v/>
      </c>
      <c r="L37" s="11">
        <f>(H36+K36)*E25</f>
        <v/>
      </c>
      <c r="M37" s="14">
        <f>ABS(B37-L37)/B37</f>
        <v/>
      </c>
      <c r="N37" s="11">
        <f>B37-L37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10" customWidth="1" min="1" max="1"/>
    <col width="5" customWidth="1" min="2" max="2"/>
    <col width="13" customWidth="1" min="3" max="3"/>
    <col width="8" customWidth="1" min="4" max="4"/>
    <col width="10" customWidth="1" min="5" max="5"/>
    <col width="11" customWidth="1" min="6" max="6"/>
    <col width="11" customWidth="1" min="7" max="7"/>
    <col width="16" customWidth="1" min="8" max="8"/>
  </cols>
  <sheetData>
    <row r="1">
      <c r="A1" s="4" t="inlineStr">
        <is>
          <t>Month</t>
        </is>
      </c>
      <c r="B1" s="4" t="inlineStr">
        <is>
          <t>h</t>
        </is>
      </c>
      <c r="C1" s="4" t="inlineStr">
        <is>
          <t>Your turn: Forecast</t>
        </is>
      </c>
      <c r="D1" s="4" t="inlineStr">
        <is>
          <t>Check</t>
        </is>
      </c>
      <c r="E1" s="4" t="inlineStr">
        <is>
          <t>Answer (live formula)</t>
        </is>
      </c>
      <c r="F1" s="4" t="inlineStr">
        <is>
          <t>Lower 95%</t>
        </is>
      </c>
      <c r="G1" s="4" t="inlineStr">
        <is>
          <t>Upper 95%</t>
        </is>
      </c>
      <c r="H1" s="4" t="inlineStr">
        <is>
          <t>FORECAST.ETS (Excel's own)</t>
        </is>
      </c>
    </row>
    <row r="2">
      <c r="A2" s="6" t="n">
        <v>46023</v>
      </c>
      <c r="B2" t="n">
        <v>1</v>
      </c>
      <c r="C2" s="15" t="n"/>
      <c r="D2">
        <f>IF(C2="","",IF(ABS(C2-E2)&lt;0.0005,"Correct","Try again"))</f>
        <v/>
      </c>
      <c r="E2" s="16">
        <f>('Holt-Winters'!$H$37+B2*'Holt-Winters'!$K$37)*'Holt-Winters'!E26</f>
        <v/>
      </c>
      <c r="F2" s="7">
        <f>E2-1.96*'Holt-Winters'!$P$7</f>
        <v/>
      </c>
      <c r="G2" s="7">
        <f>E2+1.96*'Holt-Winters'!$P$7</f>
        <v/>
      </c>
      <c r="H2" s="7">
        <f>_xlfn.FORECAST.ETS(A2,'Holt-Winters'!$B$2:$B$37,'Holt-Winters'!$A$2:$A$37,12)</f>
        <v/>
      </c>
    </row>
    <row r="3">
      <c r="A3" s="6" t="n">
        <v>46054</v>
      </c>
      <c r="B3" t="n">
        <v>2</v>
      </c>
      <c r="C3" s="15" t="n"/>
      <c r="D3">
        <f>IF(C3="","",IF(ABS(C3-E3)&lt;0.0005,"Correct","Try again"))</f>
        <v/>
      </c>
      <c r="E3" s="16">
        <f>('Holt-Winters'!$H$37+B3*'Holt-Winters'!$K$37)*'Holt-Winters'!E27</f>
        <v/>
      </c>
      <c r="F3" s="7">
        <f>E3-1.96*'Holt-Winters'!$P$7</f>
        <v/>
      </c>
      <c r="G3" s="7">
        <f>E3+1.96*'Holt-Winters'!$P$7</f>
        <v/>
      </c>
      <c r="H3" s="7">
        <f>_xlfn.FORECAST.ETS(A3,'Holt-Winters'!$B$2:$B$37,'Holt-Winters'!$A$2:$A$37,12)</f>
        <v/>
      </c>
    </row>
    <row r="4">
      <c r="A4" s="6" t="n">
        <v>46082</v>
      </c>
      <c r="B4" t="n">
        <v>3</v>
      </c>
      <c r="C4" s="15" t="n"/>
      <c r="D4">
        <f>IF(C4="","",IF(ABS(C4-E4)&lt;0.0005,"Correct","Try again"))</f>
        <v/>
      </c>
      <c r="E4" s="16">
        <f>('Holt-Winters'!$H$37+B4*'Holt-Winters'!$K$37)*'Holt-Winters'!E28</f>
        <v/>
      </c>
      <c r="F4" s="7">
        <f>E4-1.96*'Holt-Winters'!$P$7</f>
        <v/>
      </c>
      <c r="G4" s="7">
        <f>E4+1.96*'Holt-Winters'!$P$7</f>
        <v/>
      </c>
      <c r="H4" s="7">
        <f>_xlfn.FORECAST.ETS(A4,'Holt-Winters'!$B$2:$B$37,'Holt-Winters'!$A$2:$A$37,12)</f>
        <v/>
      </c>
    </row>
    <row r="5">
      <c r="A5" s="6" t="n">
        <v>46113</v>
      </c>
      <c r="B5" t="n">
        <v>4</v>
      </c>
      <c r="C5" s="15" t="n"/>
      <c r="D5">
        <f>IF(C5="","",IF(ABS(C5-E5)&lt;0.0005,"Correct","Try again"))</f>
        <v/>
      </c>
      <c r="E5" s="16">
        <f>('Holt-Winters'!$H$37+B5*'Holt-Winters'!$K$37)*'Holt-Winters'!E29</f>
        <v/>
      </c>
      <c r="F5" s="7">
        <f>E5-1.96*'Holt-Winters'!$P$7</f>
        <v/>
      </c>
      <c r="G5" s="7">
        <f>E5+1.96*'Holt-Winters'!$P$7</f>
        <v/>
      </c>
      <c r="H5" s="7">
        <f>_xlfn.FORECAST.ETS(A5,'Holt-Winters'!$B$2:$B$37,'Holt-Winters'!$A$2:$A$37,12)</f>
        <v/>
      </c>
    </row>
    <row r="6">
      <c r="A6" s="6" t="n">
        <v>46143</v>
      </c>
      <c r="B6" t="n">
        <v>5</v>
      </c>
      <c r="C6" s="15" t="n"/>
      <c r="D6">
        <f>IF(C6="","",IF(ABS(C6-E6)&lt;0.0005,"Correct","Try again"))</f>
        <v/>
      </c>
      <c r="E6" s="16">
        <f>('Holt-Winters'!$H$37+B6*'Holt-Winters'!$K$37)*'Holt-Winters'!E30</f>
        <v/>
      </c>
      <c r="F6" s="7">
        <f>E6-1.96*'Holt-Winters'!$P$7</f>
        <v/>
      </c>
      <c r="G6" s="7">
        <f>E6+1.96*'Holt-Winters'!$P$7</f>
        <v/>
      </c>
      <c r="H6" s="7">
        <f>_xlfn.FORECAST.ETS(A6,'Holt-Winters'!$B$2:$B$37,'Holt-Winters'!$A$2:$A$37,12)</f>
        <v/>
      </c>
    </row>
    <row r="7">
      <c r="A7" s="6" t="n">
        <v>46174</v>
      </c>
      <c r="B7" t="n">
        <v>6</v>
      </c>
      <c r="C7" s="15" t="n"/>
      <c r="D7">
        <f>IF(C7="","",IF(ABS(C7-E7)&lt;0.0005,"Correct","Try again"))</f>
        <v/>
      </c>
      <c r="E7" s="16">
        <f>('Holt-Winters'!$H$37+B7*'Holt-Winters'!$K$37)*'Holt-Winters'!E31</f>
        <v/>
      </c>
      <c r="F7" s="7">
        <f>E7-1.96*'Holt-Winters'!$P$7</f>
        <v/>
      </c>
      <c r="G7" s="7">
        <f>E7+1.96*'Holt-Winters'!$P$7</f>
        <v/>
      </c>
      <c r="H7" s="7">
        <f>_xlfn.FORECAST.ETS(A7,'Holt-Winters'!$B$2:$B$37,'Holt-Winters'!$A$2:$A$37,12)</f>
        <v/>
      </c>
    </row>
    <row r="8">
      <c r="A8" s="6" t="n">
        <v>46204</v>
      </c>
      <c r="B8" t="n">
        <v>7</v>
      </c>
      <c r="C8" s="15" t="n"/>
      <c r="D8">
        <f>IF(C8="","",IF(ABS(C8-E8)&lt;0.0005,"Correct","Try again"))</f>
        <v/>
      </c>
      <c r="E8" s="16">
        <f>('Holt-Winters'!$H$37+B8*'Holt-Winters'!$K$37)*'Holt-Winters'!E32</f>
        <v/>
      </c>
      <c r="F8" s="7">
        <f>E8-1.96*'Holt-Winters'!$P$7</f>
        <v/>
      </c>
      <c r="G8" s="7">
        <f>E8+1.96*'Holt-Winters'!$P$7</f>
        <v/>
      </c>
      <c r="H8" s="7">
        <f>_xlfn.FORECAST.ETS(A8,'Holt-Winters'!$B$2:$B$37,'Holt-Winters'!$A$2:$A$37,12)</f>
        <v/>
      </c>
    </row>
    <row r="9">
      <c r="A9" s="6" t="n">
        <v>46235</v>
      </c>
      <c r="B9" t="n">
        <v>8</v>
      </c>
      <c r="C9" s="15" t="n"/>
      <c r="D9">
        <f>IF(C9="","",IF(ABS(C9-E9)&lt;0.0005,"Correct","Try again"))</f>
        <v/>
      </c>
      <c r="E9" s="16">
        <f>('Holt-Winters'!$H$37+B9*'Holt-Winters'!$K$37)*'Holt-Winters'!E33</f>
        <v/>
      </c>
      <c r="F9" s="7">
        <f>E9-1.96*'Holt-Winters'!$P$7</f>
        <v/>
      </c>
      <c r="G9" s="7">
        <f>E9+1.96*'Holt-Winters'!$P$7</f>
        <v/>
      </c>
      <c r="H9" s="7">
        <f>_xlfn.FORECAST.ETS(A9,'Holt-Winters'!$B$2:$B$37,'Holt-Winters'!$A$2:$A$37,12)</f>
        <v/>
      </c>
    </row>
    <row r="10">
      <c r="A10" s="6" t="n">
        <v>46266</v>
      </c>
      <c r="B10" t="n">
        <v>9</v>
      </c>
      <c r="C10" s="15" t="n"/>
      <c r="D10">
        <f>IF(C10="","",IF(ABS(C10-E10)&lt;0.0005,"Correct","Try again"))</f>
        <v/>
      </c>
      <c r="E10" s="16">
        <f>('Holt-Winters'!$H$37+B10*'Holt-Winters'!$K$37)*'Holt-Winters'!E34</f>
        <v/>
      </c>
      <c r="F10" s="7">
        <f>E10-1.96*'Holt-Winters'!$P$7</f>
        <v/>
      </c>
      <c r="G10" s="7">
        <f>E10+1.96*'Holt-Winters'!$P$7</f>
        <v/>
      </c>
      <c r="H10" s="7">
        <f>_xlfn.FORECAST.ETS(A10,'Holt-Winters'!$B$2:$B$37,'Holt-Winters'!$A$2:$A$37,12)</f>
        <v/>
      </c>
    </row>
    <row r="11">
      <c r="A11" s="6" t="n">
        <v>46296</v>
      </c>
      <c r="B11" t="n">
        <v>10</v>
      </c>
      <c r="C11" s="15" t="n"/>
      <c r="D11">
        <f>IF(C11="","",IF(ABS(C11-E11)&lt;0.0005,"Correct","Try again"))</f>
        <v/>
      </c>
      <c r="E11" s="16">
        <f>('Holt-Winters'!$H$37+B11*'Holt-Winters'!$K$37)*'Holt-Winters'!E35</f>
        <v/>
      </c>
      <c r="F11" s="7">
        <f>E11-1.96*'Holt-Winters'!$P$7</f>
        <v/>
      </c>
      <c r="G11" s="7">
        <f>E11+1.96*'Holt-Winters'!$P$7</f>
        <v/>
      </c>
      <c r="H11" s="7">
        <f>_xlfn.FORECAST.ETS(A11,'Holt-Winters'!$B$2:$B$37,'Holt-Winters'!$A$2:$A$37,12)</f>
        <v/>
      </c>
    </row>
    <row r="12">
      <c r="A12" s="6" t="n">
        <v>46327</v>
      </c>
      <c r="B12" t="n">
        <v>11</v>
      </c>
      <c r="C12" s="15" t="n"/>
      <c r="D12">
        <f>IF(C12="","",IF(ABS(C12-E12)&lt;0.0005,"Correct","Try again"))</f>
        <v/>
      </c>
      <c r="E12" s="16">
        <f>('Holt-Winters'!$H$37+B12*'Holt-Winters'!$K$37)*'Holt-Winters'!E36</f>
        <v/>
      </c>
      <c r="F12" s="7">
        <f>E12-1.96*'Holt-Winters'!$P$7</f>
        <v/>
      </c>
      <c r="G12" s="7">
        <f>E12+1.96*'Holt-Winters'!$P$7</f>
        <v/>
      </c>
      <c r="H12" s="7">
        <f>_xlfn.FORECAST.ETS(A12,'Holt-Winters'!$B$2:$B$37,'Holt-Winters'!$A$2:$A$37,12)</f>
        <v/>
      </c>
    </row>
    <row r="13">
      <c r="A13" s="6" t="n">
        <v>46357</v>
      </c>
      <c r="B13" t="n">
        <v>12</v>
      </c>
      <c r="C13" s="15" t="n"/>
      <c r="D13">
        <f>IF(C13="","",IF(ABS(C13-E13)&lt;0.0005,"Correct","Try again"))</f>
        <v/>
      </c>
      <c r="E13" s="16">
        <f>('Holt-Winters'!$H$37+B13*'Holt-Winters'!$K$37)*'Holt-Winters'!E37</f>
        <v/>
      </c>
      <c r="F13" s="7">
        <f>E13-1.96*'Holt-Winters'!$P$7</f>
        <v/>
      </c>
      <c r="G13" s="7">
        <f>E13+1.96*'Holt-Winters'!$P$7</f>
        <v/>
      </c>
      <c r="H13" s="7">
        <f>_xlfn.FORECAST.ETS(A13,'Holt-Winters'!$B$2:$B$37,'Holt-Winters'!$A$2:$A$37,12)</f>
        <v/>
      </c>
    </row>
    <row r="14"/>
    <row r="15">
      <c r="A15" t="inlineStr">
        <is>
          <t>The band uses the standard deviation of the one-step errors (Holt-Winters!P7). FORECAST.ETS fits Excel's own additive version and chooses its parameters itself, so it will not match column E exactly.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>
  <dc:creator xmlns:dc="http://purl.org/dc/elements/1.1/">DataHub Pro</dc:creator>
  <dc:title xmlns:dc="http://purl.org/dc/elements/1.1/">Holt-Winters forecasting practice workbook</dc:title>
  <dcterms:created xmlns:dcterms="http://purl.org/dc/terms/" xmlns:xsi="http://www.w3.org/2001/XMLSchema-instance" xsi:type="dcterms:W3CDTF">2026-10-13T00:00:00Z</dcterms:created>
  <dcterms:modified xmlns:dcterms="http://purl.org/dc/terms/" xmlns:xsi="http://www.w3.org/2001/XMLSchema-instance" xsi:type="dcterms:W3CDTF">2026-11-01T19:51:50Z</dcterms:modified>
</cp:coreProperties>
</file>