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Transactions" sheetId="2" state="visible" r:id="rId4"/>
    <sheet name="Helper" sheetId="3" state="visible" r:id="rId5"/>
    <sheet name="Cohort Matrix" sheetId="4" state="visible" r:id="rId6"/>
    <sheet name="Retention %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<sst xmlns="http://schemas.openxmlformats.org/spreadsheetml/2006/main" count="676" uniqueCount="201">
  <si>
    <t xml:space="preserve">Cohort Retention Analysis Template</t>
  </si>
  <si>
    <t xml:space="preserve">Free template by DataHub Pro · datahubpro.co.uk · hello@datahubpro.co.uk</t>
  </si>
  <si>
    <t xml:space="preserve">What this template does</t>
  </si>
  <si>
    <t xml:space="preserve">Builds a cohort retention table from a list of customer transactions.</t>
  </si>
  <si>
    <t xml:space="preserve">Rows = acquisition month (cohort). Columns = months since acquisition.</t>
  </si>
  <si>
    <t xml:space="preserve">Each cell = % of cohort still active in that month.</t>
  </si>
  <si>
    <t xml:space="preserve">How to use it</t>
  </si>
  <si>
    <t xml:space="preserve">  Step 1: Open the 'Transactions' sheet. Replace sample data with your own.</t>
  </si>
  <si>
    <t xml:space="preserve">    Two columns: customer_id, order_date. One row per order.</t>
  </si>
  <si>
    <t xml:space="preserve">  Step 2: The 'Helper' sheet auto-computes each customer's cohort + offset.</t>
  </si>
  <si>
    <t xml:space="preserve">  Step 3: The 'Cohort Matrix' sheet builds the customer-count triangle.</t>
  </si>
  <si>
    <t xml:space="preserve">  Step 4: The 'Retention %' sheet normalises each cohort to its M0 value.</t>
  </si>
  <si>
    <t xml:space="preserve">    The conditional formatting renders the heatmap automatically.</t>
  </si>
  <si>
    <t xml:space="preserve">How to read the heatmap</t>
  </si>
  <si>
    <t xml:space="preserve">  Look across rows: are recent cohorts retaining better than older ones (product improving)?</t>
  </si>
  <si>
    <t xml:space="preserve">  Look down columns: is M3 retention stable cohort-over-cohort or trending down?</t>
  </si>
  <si>
    <t xml:space="preserve">  Stable bad is worse than trending bad. Trending bad means a recent change</t>
  </si>
  <si>
    <t xml:space="preserve">    you can find and fix.</t>
  </si>
  <si>
    <t xml:space="preserve">Caveats</t>
  </si>
  <si>
    <t xml:space="preserve">  This template counts customers (logo retention). For revenue retention,</t>
  </si>
  <si>
    <t xml:space="preserve">    sum order_value instead of counting (modify the matrix formula).</t>
  </si>
  <si>
    <t xml:space="preserve">  The matrix supports up to 18 cohorts × 18 offset months. Expand if needed.</t>
  </si>
  <si>
    <t xml:space="preserve">  Customers active in M0 are everyone in the cohort — that column is always 100%.</t>
  </si>
  <si>
    <t xml:space="preserve">Sample data shape</t>
  </si>
  <si>
    <t xml:space="preserve">150 customers × 1-12 orders each across 12 monthly cohorts (Jan 2024 - Dec 2024).</t>
  </si>
  <si>
    <t xml:space="preserve">Mix of retention profiles so the heatmap shows realistic decay.</t>
  </si>
  <si>
    <t xml:space="preserve">Made by Dr Waqas Rafique (Founder &amp; CTO, DataHub Pro). PhD Machine Learning. Cambridge / Oxford / UCL / J.P. Morgan.</t>
  </si>
  <si>
    <t xml:space="preserve">If you found this useful, the full DataHub Pro platform is £19/user/month: https://www.datahubpro.co.uk</t>
  </si>
  <si>
    <t xml:space="preserve">customer_id</t>
  </si>
  <si>
    <t xml:space="preserve">order_date</t>
  </si>
  <si>
    <t xml:space="preserve">C0126</t>
  </si>
  <si>
    <t xml:space="preserve">C0071</t>
  </si>
  <si>
    <t xml:space="preserve">C0066</t>
  </si>
  <si>
    <t xml:space="preserve">C0099</t>
  </si>
  <si>
    <t xml:space="preserve">C0041</t>
  </si>
  <si>
    <t xml:space="preserve">C0042</t>
  </si>
  <si>
    <t xml:space="preserve">C0107</t>
  </si>
  <si>
    <t xml:space="preserve">C0097</t>
  </si>
  <si>
    <t xml:space="preserve">C0094</t>
  </si>
  <si>
    <t xml:space="preserve">C0143</t>
  </si>
  <si>
    <t xml:space="preserve">C0059</t>
  </si>
  <si>
    <t xml:space="preserve">C0106</t>
  </si>
  <si>
    <t xml:space="preserve">C0112</t>
  </si>
  <si>
    <t xml:space="preserve">C0055</t>
  </si>
  <si>
    <t xml:space="preserve">C0058</t>
  </si>
  <si>
    <t xml:space="preserve">C0030</t>
  </si>
  <si>
    <t xml:space="preserve">C0040</t>
  </si>
  <si>
    <t xml:space="preserve">C0031</t>
  </si>
  <si>
    <t xml:space="preserve">C0014</t>
  </si>
  <si>
    <t xml:space="preserve">C0124</t>
  </si>
  <si>
    <t xml:space="preserve">C0039</t>
  </si>
  <si>
    <t xml:space="preserve">C0144</t>
  </si>
  <si>
    <t xml:space="preserve">C0075</t>
  </si>
  <si>
    <t xml:space="preserve">C0043</t>
  </si>
  <si>
    <t xml:space="preserve">C0010</t>
  </si>
  <si>
    <t xml:space="preserve">C0141</t>
  </si>
  <si>
    <t xml:space="preserve">C0142</t>
  </si>
  <si>
    <t xml:space="preserve">C0022</t>
  </si>
  <si>
    <t xml:space="preserve">C0065</t>
  </si>
  <si>
    <t xml:space="preserve">C0051</t>
  </si>
  <si>
    <t xml:space="preserve">C0026</t>
  </si>
  <si>
    <t xml:space="preserve">C0086</t>
  </si>
  <si>
    <t xml:space="preserve">C0019</t>
  </si>
  <si>
    <t xml:space="preserve">C0021</t>
  </si>
  <si>
    <t xml:space="preserve">C0090</t>
  </si>
  <si>
    <t xml:space="preserve">C0147</t>
  </si>
  <si>
    <t xml:space="preserve">C0149</t>
  </si>
  <si>
    <t xml:space="preserve">C0012</t>
  </si>
  <si>
    <t xml:space="preserve">C0127</t>
  </si>
  <si>
    <t xml:space="preserve">C0054</t>
  </si>
  <si>
    <t xml:space="preserve">C0069</t>
  </si>
  <si>
    <t xml:space="preserve">C0001</t>
  </si>
  <si>
    <t xml:space="preserve">C0077</t>
  </si>
  <si>
    <t xml:space="preserve">C0139</t>
  </si>
  <si>
    <t xml:space="preserve">C0104</t>
  </si>
  <si>
    <t xml:space="preserve">C0063</t>
  </si>
  <si>
    <t xml:space="preserve">C0004</t>
  </si>
  <si>
    <t xml:space="preserve">C0074</t>
  </si>
  <si>
    <t xml:space="preserve">C0049</t>
  </si>
  <si>
    <t xml:space="preserve">C0109</t>
  </si>
  <si>
    <t xml:space="preserve">C0024</t>
  </si>
  <si>
    <t xml:space="preserve">C0078</t>
  </si>
  <si>
    <t xml:space="preserve">C0116</t>
  </si>
  <si>
    <t xml:space="preserve">C0015</t>
  </si>
  <si>
    <t xml:space="preserve">C0088</t>
  </si>
  <si>
    <t xml:space="preserve">C0061</t>
  </si>
  <si>
    <t xml:space="preserve">C0084</t>
  </si>
  <si>
    <t xml:space="preserve">C0011</t>
  </si>
  <si>
    <t xml:space="preserve">C0079</t>
  </si>
  <si>
    <t xml:space="preserve">C0003</t>
  </si>
  <si>
    <t xml:space="preserve">C0098</t>
  </si>
  <si>
    <t xml:space="preserve">C0047</t>
  </si>
  <si>
    <t xml:space="preserve">C0025</t>
  </si>
  <si>
    <t xml:space="preserve">C0057</t>
  </si>
  <si>
    <t xml:space="preserve">C0135</t>
  </si>
  <si>
    <t xml:space="preserve">C0138</t>
  </si>
  <si>
    <t xml:space="preserve">C0044</t>
  </si>
  <si>
    <t xml:space="preserve">C0092</t>
  </si>
  <si>
    <t xml:space="preserve">C0006</t>
  </si>
  <si>
    <t xml:space="preserve">C0068</t>
  </si>
  <si>
    <t xml:space="preserve">C0081</t>
  </si>
  <si>
    <t xml:space="preserve">C0123</t>
  </si>
  <si>
    <t xml:space="preserve">C0117</t>
  </si>
  <si>
    <t xml:space="preserve">C0023</t>
  </si>
  <si>
    <t xml:space="preserve">C0038</t>
  </si>
  <si>
    <t xml:space="preserve">C0105</t>
  </si>
  <si>
    <t xml:space="preserve">C0120</t>
  </si>
  <si>
    <t xml:space="preserve">C0032</t>
  </si>
  <si>
    <t xml:space="preserve">C0009</t>
  </si>
  <si>
    <t xml:space="preserve">C0095</t>
  </si>
  <si>
    <t xml:space="preserve">C0118</t>
  </si>
  <si>
    <t xml:space="preserve">C0005</t>
  </si>
  <si>
    <t xml:space="preserve">C0016</t>
  </si>
  <si>
    <t xml:space="preserve">C0013</t>
  </si>
  <si>
    <t xml:space="preserve">C0029</t>
  </si>
  <si>
    <t xml:space="preserve">C0128</t>
  </si>
  <si>
    <t xml:space="preserve">C0148</t>
  </si>
  <si>
    <t xml:space="preserve">C0133</t>
  </si>
  <si>
    <t xml:space="preserve">C0136</t>
  </si>
  <si>
    <t xml:space="preserve">C0110</t>
  </si>
  <si>
    <t xml:space="preserve">C0076</t>
  </si>
  <si>
    <t xml:space="preserve">C0036</t>
  </si>
  <si>
    <t xml:space="preserve">C0027</t>
  </si>
  <si>
    <t xml:space="preserve">C0122</t>
  </si>
  <si>
    <t xml:space="preserve">C0150</t>
  </si>
  <si>
    <t xml:space="preserve">C0125</t>
  </si>
  <si>
    <t xml:space="preserve">C0093</t>
  </si>
  <si>
    <t xml:space="preserve">C0102</t>
  </si>
  <si>
    <t xml:space="preserve">C0091</t>
  </si>
  <si>
    <t xml:space="preserve">C0087</t>
  </si>
  <si>
    <t xml:space="preserve">C0114</t>
  </si>
  <si>
    <t xml:space="preserve">C0113</t>
  </si>
  <si>
    <t xml:space="preserve">C0146</t>
  </si>
  <si>
    <t xml:space="preserve">C0034</t>
  </si>
  <si>
    <t xml:space="preserve">C0062</t>
  </si>
  <si>
    <t xml:space="preserve">C0108</t>
  </si>
  <si>
    <t xml:space="preserve">C0048</t>
  </si>
  <si>
    <t xml:space="preserve">C0008</t>
  </si>
  <si>
    <t xml:space="preserve">C0070</t>
  </si>
  <si>
    <t xml:space="preserve">C0056</t>
  </si>
  <si>
    <t xml:space="preserve">C0089</t>
  </si>
  <si>
    <t xml:space="preserve">C0017</t>
  </si>
  <si>
    <t xml:space="preserve">C0145</t>
  </si>
  <si>
    <t xml:space="preserve">C0035</t>
  </si>
  <si>
    <t xml:space="preserve">C0083</t>
  </si>
  <si>
    <t xml:space="preserve">C0002</t>
  </si>
  <si>
    <t xml:space="preserve">C0050</t>
  </si>
  <si>
    <t xml:space="preserve">C0064</t>
  </si>
  <si>
    <t xml:space="preserve">C0072</t>
  </si>
  <si>
    <t xml:space="preserve">C0060</t>
  </si>
  <si>
    <t xml:space="preserve">C0082</t>
  </si>
  <si>
    <t xml:space="preserve">C0046</t>
  </si>
  <si>
    <t xml:space="preserve">C0101</t>
  </si>
  <si>
    <t xml:space="preserve">C0020</t>
  </si>
  <si>
    <t xml:space="preserve">C0130</t>
  </si>
  <si>
    <t xml:space="preserve">C0096</t>
  </si>
  <si>
    <t xml:space="preserve">C0073</t>
  </si>
  <si>
    <t xml:space="preserve">C0028</t>
  </si>
  <si>
    <t xml:space="preserve">C0140</t>
  </si>
  <si>
    <t xml:space="preserve">C0119</t>
  </si>
  <si>
    <t xml:space="preserve">C0121</t>
  </si>
  <si>
    <t xml:space="preserve">C0132</t>
  </si>
  <si>
    <t xml:space="preserve">C0115</t>
  </si>
  <si>
    <t xml:space="preserve">C0129</t>
  </si>
  <si>
    <t xml:space="preserve">C0018</t>
  </si>
  <si>
    <t xml:space="preserve">C0111</t>
  </si>
  <si>
    <t xml:space="preserve">C0085</t>
  </si>
  <si>
    <t xml:space="preserve">C0103</t>
  </si>
  <si>
    <t xml:space="preserve">C0052</t>
  </si>
  <si>
    <t xml:space="preserve">C0033</t>
  </si>
  <si>
    <t xml:space="preserve">C0100</t>
  </si>
  <si>
    <t xml:space="preserve">C0037</t>
  </si>
  <si>
    <t xml:space="preserve">C0045</t>
  </si>
  <si>
    <t xml:space="preserve">C0080</t>
  </si>
  <si>
    <t xml:space="preserve">C0053</t>
  </si>
  <si>
    <t xml:space="preserve">C0067</t>
  </si>
  <si>
    <t xml:space="preserve">C0134</t>
  </si>
  <si>
    <t xml:space="preserve">C0137</t>
  </si>
  <si>
    <t xml:space="preserve">C0131</t>
  </si>
  <si>
    <t xml:space="preserve">C0007</t>
  </si>
  <si>
    <t xml:space="preserve">Customer first month</t>
  </si>
  <si>
    <t xml:space="preserve">Order month</t>
  </si>
  <si>
    <t xml:space="preserve">Offset (months)</t>
  </si>
  <si>
    <t xml:space="preserve">Cohort \ Months since acquisition</t>
  </si>
  <si>
    <t xml:space="preserve">M0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</si>
  <si>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</si>
  <si>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</si>
  <si>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</si>
  <si>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</si>
  <si>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</si>
  <si>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</si>
  <si>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</si>
  <si>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</si>
  <si>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</si>
  <si>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</si>
  <si>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</si>
  <si>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</si>
  <si>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</si>
  <si>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M14</t>
  </si>
  <si>
    <t xml:space="preserve">M15</t>
  </si>
  <si>
    <t xml:space="preserve">Cohort \ Retention 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</si>
</sst>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yyyy\-mm"/>
    <numFmt numFmtId="167" formatCode="0"/>
    <numFmt numFmtId="168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A0A14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2"/>
      <color rgb="FFA855F7"/>
      <name val="Cambria"/>
      <family val="0"/>
      <charset val="1"/>
    </font>
    <font>
      <i val="true"/>
      <sz val="9"/>
      <color rgb="FF6B7280"/>
      <name val="Cambria"/>
      <family val="0"/>
      <charset val="1"/>
    </font>
    <font>
      <i val="true"/>
      <sz val="9"/>
      <color rgb="FFA855F7"/>
      <name val="Cambria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0000FF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A855F7"/>
        <bgColor rgb="FF99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A855F7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A0A14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0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</row>
    <row r="6" customFormat="false" ht="15" hidden="false" customHeight="false" outlineLevel="0" collapsed="false">
      <c r="A6" s="4" t="s">
        <v>4</v>
      </c>
    </row>
    <row r="7" customFormat="false" ht="15" hidden="false" customHeight="false" outlineLevel="0" collapsed="false">
      <c r="A7" s="4" t="s">
        <v>5</v>
      </c>
    </row>
    <row r="8" customFormat="false" ht="15" hidden="false" customHeight="false" outlineLevel="0" collapsed="false">
      <c r="A8" s="4"/>
    </row>
    <row r="9" customFormat="false" ht="15" hidden="false" customHeight="false" outlineLevel="0" collapsed="false">
      <c r="A9" s="3" t="s">
        <v>6</v>
      </c>
    </row>
    <row r="10" customFormat="false" ht="15" hidden="false" customHeight="false" outlineLevel="0" collapsed="false">
      <c r="A10" s="4" t="s">
        <v>7</v>
      </c>
    </row>
    <row r="11" customFormat="false" ht="15" hidden="false" customHeight="false" outlineLevel="0" collapsed="false">
      <c r="A11" s="4" t="s">
        <v>8</v>
      </c>
    </row>
    <row r="12" customFormat="false" ht="15" hidden="false" customHeight="false" outlineLevel="0" collapsed="false">
      <c r="A12" s="4" t="s">
        <v>9</v>
      </c>
    </row>
    <row r="13" customFormat="false" ht="15" hidden="false" customHeight="false" outlineLevel="0" collapsed="false">
      <c r="A13" s="4" t="s">
        <v>10</v>
      </c>
    </row>
    <row r="14" customFormat="false" ht="15" hidden="false" customHeight="false" outlineLevel="0" collapsed="false">
      <c r="A14" s="4" t="s">
        <v>11</v>
      </c>
    </row>
    <row r="15" customFormat="false" ht="15" hidden="false" customHeight="false" outlineLevel="0" collapsed="false">
      <c r="A15" s="4" t="s">
        <v>12</v>
      </c>
    </row>
    <row r="16" customFormat="false" ht="15" hidden="false" customHeight="false" outlineLevel="0" collapsed="false">
      <c r="A16" s="4"/>
    </row>
    <row r="17" customFormat="false" ht="15" hidden="false" customHeight="false" outlineLevel="0" collapsed="false">
      <c r="A17" s="3" t="s">
        <v>13</v>
      </c>
    </row>
    <row r="18" customFormat="false" ht="15" hidden="false" customHeight="false" outlineLevel="0" collapsed="false">
      <c r="A18" s="4" t="s">
        <v>14</v>
      </c>
    </row>
    <row r="19" customFormat="false" ht="15" hidden="false" customHeight="false" outlineLevel="0" collapsed="false">
      <c r="A19" s="4" t="s">
        <v>15</v>
      </c>
    </row>
    <row r="20" customFormat="false" ht="15" hidden="false" customHeight="false" outlineLevel="0" collapsed="false">
      <c r="A20" s="4" t="s">
        <v>16</v>
      </c>
    </row>
    <row r="21" customFormat="false" ht="15" hidden="false" customHeight="false" outlineLevel="0" collapsed="false">
      <c r="A21" s="4" t="s">
        <v>17</v>
      </c>
    </row>
    <row r="22" customFormat="false" ht="15" hidden="false" customHeight="false" outlineLevel="0" collapsed="false">
      <c r="A22" s="4"/>
    </row>
    <row r="23" customFormat="false" ht="15" hidden="false" customHeight="false" outlineLevel="0" collapsed="false">
      <c r="A23" s="3" t="s">
        <v>18</v>
      </c>
    </row>
    <row r="24" customFormat="false" ht="15" hidden="false" customHeight="false" outlineLevel="0" collapsed="false">
      <c r="A24" s="4" t="s">
        <v>19</v>
      </c>
    </row>
    <row r="25" customFormat="false" ht="15" hidden="false" customHeight="false" outlineLevel="0" collapsed="false">
      <c r="A25" s="4" t="s">
        <v>20</v>
      </c>
    </row>
    <row r="26" customFormat="false" ht="15" hidden="false" customHeight="false" outlineLevel="0" collapsed="false">
      <c r="A26" s="4" t="s">
        <v>21</v>
      </c>
    </row>
    <row r="27" customFormat="false" ht="15" hidden="false" customHeight="false" outlineLevel="0" collapsed="false">
      <c r="A27" s="4" t="s">
        <v>22</v>
      </c>
    </row>
    <row r="28" customFormat="false" ht="15" hidden="false" customHeight="false" outlineLevel="0" collapsed="false">
      <c r="A28" s="4"/>
    </row>
    <row r="29" customFormat="false" ht="15" hidden="false" customHeight="false" outlineLevel="0" collapsed="false">
      <c r="A29" s="3" t="s">
        <v>23</v>
      </c>
    </row>
    <row r="30" customFormat="false" ht="15" hidden="false" customHeight="false" outlineLevel="0" collapsed="false">
      <c r="A30" s="4" t="s">
        <v>24</v>
      </c>
    </row>
    <row r="31" customFormat="false" ht="15" hidden="false" customHeight="false" outlineLevel="0" collapsed="false">
      <c r="A31" s="4" t="s">
        <v>25</v>
      </c>
    </row>
    <row r="34" customFormat="false" ht="15" hidden="false" customHeight="false" outlineLevel="0" collapsed="false">
      <c r="A34" s="5" t="s">
        <v>26</v>
      </c>
    </row>
    <row r="35" customFormat="false" ht="15" hidden="false" customHeight="false" outlineLevel="0" collapsed="false">
      <c r="A35" s="6" t="s">
        <v>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4"/>
  </cols>
  <sheetData>
    <row r="1" customFormat="false" ht="15" hidden="false" customHeight="false" outlineLevel="0" collapsed="false">
      <c r="A1" s="7" t="s">
        <v>28</v>
      </c>
      <c r="B1" s="7" t="s">
        <v>29</v>
      </c>
    </row>
    <row r="2" customFormat="false" ht="15" hidden="false" customHeight="false" outlineLevel="0" collapsed="false">
      <c r="A2" s="8" t="s">
        <v>30</v>
      </c>
      <c r="B2" s="9" t="n">
        <v>45586</v>
      </c>
    </row>
    <row r="3" customFormat="false" ht="15" hidden="false" customHeight="false" outlineLevel="0" collapsed="false">
      <c r="A3" s="8" t="s">
        <v>31</v>
      </c>
      <c r="B3" s="9" t="n">
        <v>45680</v>
      </c>
    </row>
    <row r="4" customFormat="false" ht="15" hidden="false" customHeight="false" outlineLevel="0" collapsed="false">
      <c r="A4" s="8" t="s">
        <v>32</v>
      </c>
      <c r="B4" s="9" t="n">
        <v>45702</v>
      </c>
    </row>
    <row r="5" customFormat="false" ht="15" hidden="false" customHeight="false" outlineLevel="0" collapsed="false">
      <c r="A5" s="8" t="s">
        <v>33</v>
      </c>
      <c r="B5" s="9" t="n">
        <v>45495</v>
      </c>
    </row>
    <row r="6" customFormat="false" ht="15" hidden="false" customHeight="false" outlineLevel="0" collapsed="false">
      <c r="A6" s="8" t="s">
        <v>34</v>
      </c>
      <c r="B6" s="9" t="n">
        <v>45469</v>
      </c>
    </row>
    <row r="7" customFormat="false" ht="15" hidden="false" customHeight="false" outlineLevel="0" collapsed="false">
      <c r="A7" s="8" t="s">
        <v>35</v>
      </c>
      <c r="B7" s="9" t="n">
        <v>45591</v>
      </c>
    </row>
    <row r="8" customFormat="false" ht="15" hidden="false" customHeight="false" outlineLevel="0" collapsed="false">
      <c r="A8" s="8" t="s">
        <v>36</v>
      </c>
      <c r="B8" s="9" t="n">
        <v>45433</v>
      </c>
    </row>
    <row r="9" customFormat="false" ht="15" hidden="false" customHeight="false" outlineLevel="0" collapsed="false">
      <c r="A9" s="8" t="s">
        <v>37</v>
      </c>
      <c r="B9" s="9" t="n">
        <v>45706</v>
      </c>
    </row>
    <row r="10" customFormat="false" ht="15" hidden="false" customHeight="false" outlineLevel="0" collapsed="false">
      <c r="A10" s="8" t="s">
        <v>31</v>
      </c>
      <c r="B10" s="9" t="n">
        <v>45540</v>
      </c>
    </row>
    <row r="11" customFormat="false" ht="15" hidden="false" customHeight="false" outlineLevel="0" collapsed="false">
      <c r="A11" s="8" t="s">
        <v>38</v>
      </c>
      <c r="B11" s="9" t="n">
        <v>45772</v>
      </c>
    </row>
    <row r="12" customFormat="false" ht="15" hidden="false" customHeight="false" outlineLevel="0" collapsed="false">
      <c r="A12" s="8" t="s">
        <v>39</v>
      </c>
      <c r="B12" s="9" t="n">
        <v>45445</v>
      </c>
    </row>
    <row r="13" customFormat="false" ht="15" hidden="false" customHeight="false" outlineLevel="0" collapsed="false">
      <c r="A13" s="8" t="s">
        <v>32</v>
      </c>
      <c r="B13" s="9" t="n">
        <v>45637</v>
      </c>
    </row>
    <row r="14" customFormat="false" ht="15" hidden="false" customHeight="false" outlineLevel="0" collapsed="false">
      <c r="A14" s="8" t="s">
        <v>40</v>
      </c>
      <c r="B14" s="9" t="n">
        <v>45738</v>
      </c>
    </row>
    <row r="15" customFormat="false" ht="15" hidden="false" customHeight="false" outlineLevel="0" collapsed="false">
      <c r="A15" s="8" t="s">
        <v>41</v>
      </c>
      <c r="B15" s="9" t="n">
        <v>45523</v>
      </c>
    </row>
    <row r="16" customFormat="false" ht="15" hidden="false" customHeight="false" outlineLevel="0" collapsed="false">
      <c r="A16" s="8" t="s">
        <v>42</v>
      </c>
      <c r="B16" s="9" t="n">
        <v>45694</v>
      </c>
    </row>
    <row r="17" customFormat="false" ht="15" hidden="false" customHeight="false" outlineLevel="0" collapsed="false">
      <c r="A17" s="8" t="s">
        <v>43</v>
      </c>
      <c r="B17" s="9" t="n">
        <v>45644</v>
      </c>
    </row>
    <row r="18" customFormat="false" ht="15" hidden="false" customHeight="false" outlineLevel="0" collapsed="false">
      <c r="A18" s="8" t="s">
        <v>44</v>
      </c>
      <c r="B18" s="9" t="n">
        <v>45619</v>
      </c>
    </row>
    <row r="19" customFormat="false" ht="15" hidden="false" customHeight="false" outlineLevel="0" collapsed="false">
      <c r="A19" s="8" t="s">
        <v>32</v>
      </c>
      <c r="B19" s="9" t="n">
        <v>45490</v>
      </c>
    </row>
    <row r="20" customFormat="false" ht="15" hidden="false" customHeight="false" outlineLevel="0" collapsed="false">
      <c r="A20" s="8" t="s">
        <v>45</v>
      </c>
      <c r="B20" s="9" t="n">
        <v>45339</v>
      </c>
    </row>
    <row r="21" customFormat="false" ht="15" hidden="false" customHeight="false" outlineLevel="0" collapsed="false">
      <c r="A21" s="8" t="s">
        <v>46</v>
      </c>
      <c r="B21" s="9" t="n">
        <v>45678</v>
      </c>
    </row>
    <row r="22" customFormat="false" ht="15" hidden="false" customHeight="false" outlineLevel="0" collapsed="false">
      <c r="A22" s="8" t="s">
        <v>47</v>
      </c>
      <c r="B22" s="9" t="n">
        <v>45367</v>
      </c>
    </row>
    <row r="23" customFormat="false" ht="15" hidden="false" customHeight="false" outlineLevel="0" collapsed="false">
      <c r="A23" s="8" t="s">
        <v>48</v>
      </c>
      <c r="B23" s="9" t="n">
        <v>45355</v>
      </c>
    </row>
    <row r="24" customFormat="false" ht="15" hidden="false" customHeight="false" outlineLevel="0" collapsed="false">
      <c r="A24" s="8" t="s">
        <v>42</v>
      </c>
      <c r="B24" s="9" t="n">
        <v>45337</v>
      </c>
    </row>
    <row r="25" customFormat="false" ht="15" hidden="false" customHeight="false" outlineLevel="0" collapsed="false">
      <c r="A25" s="8" t="s">
        <v>49</v>
      </c>
      <c r="B25" s="9" t="n">
        <v>45332</v>
      </c>
    </row>
    <row r="26" customFormat="false" ht="15" hidden="false" customHeight="false" outlineLevel="0" collapsed="false">
      <c r="A26" s="8" t="s">
        <v>50</v>
      </c>
      <c r="B26" s="9" t="n">
        <v>45510</v>
      </c>
    </row>
    <row r="27" customFormat="false" ht="15" hidden="false" customHeight="false" outlineLevel="0" collapsed="false">
      <c r="A27" s="8" t="s">
        <v>51</v>
      </c>
      <c r="B27" s="9" t="n">
        <v>45754</v>
      </c>
    </row>
    <row r="28" customFormat="false" ht="15" hidden="false" customHeight="false" outlineLevel="0" collapsed="false">
      <c r="A28" s="8" t="s">
        <v>52</v>
      </c>
      <c r="B28" s="9" t="n">
        <v>45541</v>
      </c>
    </row>
    <row r="29" customFormat="false" ht="15" hidden="false" customHeight="false" outlineLevel="0" collapsed="false">
      <c r="A29" s="8" t="s">
        <v>53</v>
      </c>
      <c r="B29" s="9" t="n">
        <v>45379</v>
      </c>
    </row>
    <row r="30" customFormat="false" ht="15" hidden="false" customHeight="false" outlineLevel="0" collapsed="false">
      <c r="A30" s="8" t="s">
        <v>54</v>
      </c>
      <c r="B30" s="9" t="n">
        <v>45356</v>
      </c>
    </row>
    <row r="31" customFormat="false" ht="15" hidden="false" customHeight="false" outlineLevel="0" collapsed="false">
      <c r="A31" s="8" t="s">
        <v>55</v>
      </c>
      <c r="B31" s="9" t="n">
        <v>45601</v>
      </c>
    </row>
    <row r="32" customFormat="false" ht="15" hidden="false" customHeight="false" outlineLevel="0" collapsed="false">
      <c r="A32" s="8" t="s">
        <v>40</v>
      </c>
      <c r="B32" s="9" t="n">
        <v>45647</v>
      </c>
    </row>
    <row r="33" customFormat="false" ht="15" hidden="false" customHeight="false" outlineLevel="0" collapsed="false">
      <c r="A33" s="8" t="s">
        <v>56</v>
      </c>
      <c r="B33" s="9" t="n">
        <v>45554</v>
      </c>
    </row>
    <row r="34" customFormat="false" ht="15" hidden="false" customHeight="false" outlineLevel="0" collapsed="false">
      <c r="A34" s="8" t="s">
        <v>57</v>
      </c>
      <c r="B34" s="9" t="n">
        <v>45679</v>
      </c>
    </row>
    <row r="35" customFormat="false" ht="15" hidden="false" customHeight="false" outlineLevel="0" collapsed="false">
      <c r="A35" s="8" t="s">
        <v>36</v>
      </c>
      <c r="B35" s="9" t="n">
        <v>45292</v>
      </c>
    </row>
    <row r="36" customFormat="false" ht="15" hidden="false" customHeight="false" outlineLevel="0" collapsed="false">
      <c r="A36" s="8" t="s">
        <v>58</v>
      </c>
      <c r="B36" s="9" t="n">
        <v>45621</v>
      </c>
    </row>
    <row r="37" customFormat="false" ht="15" hidden="false" customHeight="false" outlineLevel="0" collapsed="false">
      <c r="A37" s="8" t="s">
        <v>59</v>
      </c>
      <c r="B37" s="9" t="n">
        <v>45742</v>
      </c>
    </row>
    <row r="38" customFormat="false" ht="15" hidden="false" customHeight="false" outlineLevel="0" collapsed="false">
      <c r="A38" s="8" t="s">
        <v>36</v>
      </c>
      <c r="B38" s="9" t="n">
        <v>45373</v>
      </c>
    </row>
    <row r="39" customFormat="false" ht="15" hidden="false" customHeight="false" outlineLevel="0" collapsed="false">
      <c r="A39" s="8" t="s">
        <v>60</v>
      </c>
      <c r="B39" s="9" t="n">
        <v>45583</v>
      </c>
    </row>
    <row r="40" customFormat="false" ht="15" hidden="false" customHeight="false" outlineLevel="0" collapsed="false">
      <c r="A40" s="8" t="s">
        <v>51</v>
      </c>
      <c r="B40" s="9" t="n">
        <v>45690</v>
      </c>
    </row>
    <row r="41" customFormat="false" ht="15" hidden="false" customHeight="false" outlineLevel="0" collapsed="false">
      <c r="A41" s="8" t="s">
        <v>61</v>
      </c>
      <c r="B41" s="9" t="n">
        <v>45446</v>
      </c>
    </row>
    <row r="42" customFormat="false" ht="15" hidden="false" customHeight="false" outlineLevel="0" collapsed="false">
      <c r="A42" s="8" t="s">
        <v>46</v>
      </c>
      <c r="B42" s="9" t="n">
        <v>45572</v>
      </c>
    </row>
    <row r="43" customFormat="false" ht="15" hidden="false" customHeight="false" outlineLevel="0" collapsed="false">
      <c r="A43" s="8" t="s">
        <v>62</v>
      </c>
      <c r="B43" s="9" t="n">
        <v>45561</v>
      </c>
    </row>
    <row r="44" customFormat="false" ht="15" hidden="false" customHeight="false" outlineLevel="0" collapsed="false">
      <c r="A44" s="8" t="s">
        <v>32</v>
      </c>
      <c r="B44" s="9" t="n">
        <v>45683</v>
      </c>
    </row>
    <row r="45" customFormat="false" ht="15" hidden="false" customHeight="false" outlineLevel="0" collapsed="false">
      <c r="A45" s="8" t="s">
        <v>63</v>
      </c>
      <c r="B45" s="9" t="n">
        <v>45386</v>
      </c>
    </row>
    <row r="46" customFormat="false" ht="15" hidden="false" customHeight="false" outlineLevel="0" collapsed="false">
      <c r="A46" s="8" t="s">
        <v>51</v>
      </c>
      <c r="B46" s="9" t="n">
        <v>45671</v>
      </c>
    </row>
    <row r="47" customFormat="false" ht="15" hidden="false" customHeight="false" outlineLevel="0" collapsed="false">
      <c r="A47" s="8" t="s">
        <v>64</v>
      </c>
      <c r="B47" s="9" t="n">
        <v>45622</v>
      </c>
    </row>
    <row r="48" customFormat="false" ht="15" hidden="false" customHeight="false" outlineLevel="0" collapsed="false">
      <c r="A48" s="8" t="s">
        <v>65</v>
      </c>
      <c r="B48" s="9" t="n">
        <v>45520</v>
      </c>
    </row>
    <row r="49" customFormat="false" ht="15" hidden="false" customHeight="false" outlineLevel="0" collapsed="false">
      <c r="A49" s="8" t="s">
        <v>66</v>
      </c>
      <c r="B49" s="9" t="n">
        <v>45445</v>
      </c>
    </row>
    <row r="50" customFormat="false" ht="15" hidden="false" customHeight="false" outlineLevel="0" collapsed="false">
      <c r="A50" s="8" t="s">
        <v>67</v>
      </c>
      <c r="B50" s="9" t="n">
        <v>45462</v>
      </c>
    </row>
    <row r="51" customFormat="false" ht="15" hidden="false" customHeight="false" outlineLevel="0" collapsed="false">
      <c r="A51" s="8" t="s">
        <v>68</v>
      </c>
      <c r="B51" s="9" t="n">
        <v>45414</v>
      </c>
    </row>
    <row r="52" customFormat="false" ht="15" hidden="false" customHeight="false" outlineLevel="0" collapsed="false">
      <c r="A52" s="8" t="s">
        <v>69</v>
      </c>
      <c r="B52" s="9" t="n">
        <v>45612</v>
      </c>
    </row>
    <row r="53" customFormat="false" ht="15" hidden="false" customHeight="false" outlineLevel="0" collapsed="false">
      <c r="A53" s="8" t="s">
        <v>70</v>
      </c>
      <c r="B53" s="9" t="n">
        <v>45712</v>
      </c>
    </row>
    <row r="54" customFormat="false" ht="15" hidden="false" customHeight="false" outlineLevel="0" collapsed="false">
      <c r="A54" s="8" t="s">
        <v>32</v>
      </c>
      <c r="B54" s="9" t="n">
        <v>45371</v>
      </c>
    </row>
    <row r="55" customFormat="false" ht="15" hidden="false" customHeight="false" outlineLevel="0" collapsed="false">
      <c r="A55" s="8" t="s">
        <v>51</v>
      </c>
      <c r="B55" s="9" t="n">
        <v>45514</v>
      </c>
    </row>
    <row r="56" customFormat="false" ht="15" hidden="false" customHeight="false" outlineLevel="0" collapsed="false">
      <c r="A56" s="8" t="s">
        <v>71</v>
      </c>
      <c r="B56" s="9" t="n">
        <v>45671</v>
      </c>
    </row>
    <row r="57" customFormat="false" ht="15" hidden="false" customHeight="false" outlineLevel="0" collapsed="false">
      <c r="A57" s="8" t="s">
        <v>72</v>
      </c>
      <c r="B57" s="9" t="n">
        <v>45602</v>
      </c>
    </row>
    <row r="58" customFormat="false" ht="15" hidden="false" customHeight="false" outlineLevel="0" collapsed="false">
      <c r="A58" s="8" t="s">
        <v>73</v>
      </c>
      <c r="B58" s="9" t="n">
        <v>45456</v>
      </c>
    </row>
    <row r="59" customFormat="false" ht="15" hidden="false" customHeight="false" outlineLevel="0" collapsed="false">
      <c r="A59" s="8" t="s">
        <v>34</v>
      </c>
      <c r="B59" s="9" t="n">
        <v>45496</v>
      </c>
    </row>
    <row r="60" customFormat="false" ht="15" hidden="false" customHeight="false" outlineLevel="0" collapsed="false">
      <c r="A60" s="8" t="s">
        <v>74</v>
      </c>
      <c r="B60" s="9" t="n">
        <v>45577</v>
      </c>
    </row>
    <row r="61" customFormat="false" ht="15" hidden="false" customHeight="false" outlineLevel="0" collapsed="false">
      <c r="A61" s="8" t="s">
        <v>38</v>
      </c>
      <c r="B61" s="9" t="n">
        <v>45562</v>
      </c>
    </row>
    <row r="62" customFormat="false" ht="15" hidden="false" customHeight="false" outlineLevel="0" collapsed="false">
      <c r="A62" s="8" t="s">
        <v>75</v>
      </c>
      <c r="B62" s="9" t="n">
        <v>45437</v>
      </c>
    </row>
    <row r="63" customFormat="false" ht="15" hidden="false" customHeight="false" outlineLevel="0" collapsed="false">
      <c r="A63" s="8" t="s">
        <v>32</v>
      </c>
      <c r="B63" s="9" t="n">
        <v>45743</v>
      </c>
    </row>
    <row r="64" customFormat="false" ht="15" hidden="false" customHeight="false" outlineLevel="0" collapsed="false">
      <c r="A64" s="8" t="s">
        <v>76</v>
      </c>
      <c r="B64" s="9" t="n">
        <v>45296</v>
      </c>
    </row>
    <row r="65" customFormat="false" ht="15" hidden="false" customHeight="false" outlineLevel="0" collapsed="false">
      <c r="A65" s="8" t="s">
        <v>77</v>
      </c>
      <c r="B65" s="9" t="n">
        <v>45623</v>
      </c>
    </row>
    <row r="66" customFormat="false" ht="15" hidden="false" customHeight="false" outlineLevel="0" collapsed="false">
      <c r="A66" s="8" t="s">
        <v>78</v>
      </c>
      <c r="B66" s="9" t="n">
        <v>45448</v>
      </c>
    </row>
    <row r="67" customFormat="false" ht="15" hidden="false" customHeight="false" outlineLevel="0" collapsed="false">
      <c r="A67" s="8" t="s">
        <v>79</v>
      </c>
      <c r="B67" s="9" t="n">
        <v>45768</v>
      </c>
    </row>
    <row r="68" customFormat="false" ht="15" hidden="false" customHeight="false" outlineLevel="0" collapsed="false">
      <c r="A68" s="8" t="s">
        <v>59</v>
      </c>
      <c r="B68" s="9" t="n">
        <v>45620</v>
      </c>
    </row>
    <row r="69" customFormat="false" ht="15" hidden="false" customHeight="false" outlineLevel="0" collapsed="false">
      <c r="A69" s="8" t="s">
        <v>80</v>
      </c>
      <c r="B69" s="9" t="n">
        <v>45597</v>
      </c>
    </row>
    <row r="70" customFormat="false" ht="15" hidden="false" customHeight="false" outlineLevel="0" collapsed="false">
      <c r="A70" s="8" t="s">
        <v>81</v>
      </c>
      <c r="B70" s="9" t="n">
        <v>45409</v>
      </c>
    </row>
    <row r="71" customFormat="false" ht="15" hidden="false" customHeight="false" outlineLevel="0" collapsed="false">
      <c r="A71" s="8" t="s">
        <v>82</v>
      </c>
      <c r="B71" s="9" t="n">
        <v>45392</v>
      </c>
    </row>
    <row r="72" customFormat="false" ht="15" hidden="false" customHeight="false" outlineLevel="0" collapsed="false">
      <c r="A72" s="8" t="s">
        <v>51</v>
      </c>
      <c r="B72" s="9" t="n">
        <v>45624</v>
      </c>
    </row>
    <row r="73" customFormat="false" ht="15" hidden="false" customHeight="false" outlineLevel="0" collapsed="false">
      <c r="A73" s="8" t="s">
        <v>83</v>
      </c>
      <c r="B73" s="9" t="n">
        <v>45367</v>
      </c>
    </row>
    <row r="74" customFormat="false" ht="15" hidden="false" customHeight="false" outlineLevel="0" collapsed="false">
      <c r="A74" s="8" t="s">
        <v>84</v>
      </c>
      <c r="B74" s="9" t="n">
        <v>45589</v>
      </c>
    </row>
    <row r="75" customFormat="false" ht="15" hidden="false" customHeight="false" outlineLevel="0" collapsed="false">
      <c r="A75" s="8" t="s">
        <v>52</v>
      </c>
      <c r="B75" s="9" t="n">
        <v>45585</v>
      </c>
    </row>
    <row r="76" customFormat="false" ht="15" hidden="false" customHeight="false" outlineLevel="0" collapsed="false">
      <c r="A76" s="8" t="s">
        <v>85</v>
      </c>
      <c r="B76" s="9" t="n">
        <v>45707</v>
      </c>
    </row>
    <row r="77" customFormat="false" ht="15" hidden="false" customHeight="false" outlineLevel="0" collapsed="false">
      <c r="A77" s="8" t="s">
        <v>86</v>
      </c>
      <c r="B77" s="9" t="n">
        <v>45531</v>
      </c>
    </row>
    <row r="78" customFormat="false" ht="15" hidden="false" customHeight="false" outlineLevel="0" collapsed="false">
      <c r="A78" s="8" t="s">
        <v>87</v>
      </c>
      <c r="B78" s="9" t="n">
        <v>45607</v>
      </c>
    </row>
    <row r="79" customFormat="false" ht="15" hidden="false" customHeight="false" outlineLevel="0" collapsed="false">
      <c r="A79" s="8" t="s">
        <v>88</v>
      </c>
      <c r="B79" s="9" t="n">
        <v>45543</v>
      </c>
    </row>
    <row r="80" customFormat="false" ht="15" hidden="false" customHeight="false" outlineLevel="0" collapsed="false">
      <c r="A80" s="8" t="s">
        <v>89</v>
      </c>
      <c r="B80" s="9" t="n">
        <v>45762</v>
      </c>
    </row>
    <row r="81" customFormat="false" ht="15" hidden="false" customHeight="false" outlineLevel="0" collapsed="false">
      <c r="A81" s="8" t="s">
        <v>59</v>
      </c>
      <c r="B81" s="9" t="n">
        <v>45697</v>
      </c>
    </row>
    <row r="82" customFormat="false" ht="15" hidden="false" customHeight="false" outlineLevel="0" collapsed="false">
      <c r="A82" s="8" t="s">
        <v>90</v>
      </c>
      <c r="B82" s="9" t="n">
        <v>45651</v>
      </c>
    </row>
    <row r="83" customFormat="false" ht="15" hidden="false" customHeight="false" outlineLevel="0" collapsed="false">
      <c r="A83" s="8" t="s">
        <v>91</v>
      </c>
      <c r="B83" s="9" t="n">
        <v>45725</v>
      </c>
    </row>
    <row r="84" customFormat="false" ht="15" hidden="false" customHeight="false" outlineLevel="0" collapsed="false">
      <c r="A84" s="8" t="s">
        <v>70</v>
      </c>
      <c r="B84" s="9" t="n">
        <v>45753</v>
      </c>
    </row>
    <row r="85" customFormat="false" ht="15" hidden="false" customHeight="false" outlineLevel="0" collapsed="false">
      <c r="A85" s="8" t="s">
        <v>63</v>
      </c>
      <c r="B85" s="9" t="n">
        <v>45433</v>
      </c>
    </row>
    <row r="86" customFormat="false" ht="15" hidden="false" customHeight="false" outlineLevel="0" collapsed="false">
      <c r="A86" s="8" t="s">
        <v>57</v>
      </c>
      <c r="B86" s="9" t="n">
        <v>45335</v>
      </c>
    </row>
    <row r="87" customFormat="false" ht="15" hidden="false" customHeight="false" outlineLevel="0" collapsed="false">
      <c r="A87" s="8" t="s">
        <v>92</v>
      </c>
      <c r="B87" s="9" t="n">
        <v>45616</v>
      </c>
    </row>
    <row r="88" customFormat="false" ht="15" hidden="false" customHeight="false" outlineLevel="0" collapsed="false">
      <c r="A88" s="8" t="s">
        <v>65</v>
      </c>
      <c r="B88" s="9" t="n">
        <v>45649</v>
      </c>
    </row>
    <row r="89" customFormat="false" ht="15" hidden="false" customHeight="false" outlineLevel="0" collapsed="false">
      <c r="A89" s="8" t="s">
        <v>79</v>
      </c>
      <c r="B89" s="9" t="n">
        <v>45546</v>
      </c>
    </row>
    <row r="90" customFormat="false" ht="15" hidden="false" customHeight="false" outlineLevel="0" collapsed="false">
      <c r="A90" s="8" t="s">
        <v>82</v>
      </c>
      <c r="B90" s="9" t="n">
        <v>45364</v>
      </c>
    </row>
    <row r="91" customFormat="false" ht="15" hidden="false" customHeight="false" outlineLevel="0" collapsed="false">
      <c r="A91" s="8" t="s">
        <v>93</v>
      </c>
      <c r="B91" s="9" t="n">
        <v>45521</v>
      </c>
    </row>
    <row r="92" customFormat="false" ht="15" hidden="false" customHeight="false" outlineLevel="0" collapsed="false">
      <c r="A92" s="8" t="s">
        <v>94</v>
      </c>
      <c r="B92" s="9" t="n">
        <v>45304</v>
      </c>
    </row>
    <row r="93" customFormat="false" ht="15" hidden="false" customHeight="false" outlineLevel="0" collapsed="false">
      <c r="A93" s="8" t="s">
        <v>91</v>
      </c>
      <c r="B93" s="9" t="n">
        <v>45548</v>
      </c>
    </row>
    <row r="94" customFormat="false" ht="15" hidden="false" customHeight="false" outlineLevel="0" collapsed="false">
      <c r="A94" s="8" t="s">
        <v>53</v>
      </c>
      <c r="B94" s="9" t="n">
        <v>45653</v>
      </c>
    </row>
    <row r="95" customFormat="false" ht="15" hidden="false" customHeight="false" outlineLevel="0" collapsed="false">
      <c r="A95" s="8" t="s">
        <v>95</v>
      </c>
      <c r="B95" s="9" t="n">
        <v>45554</v>
      </c>
    </row>
    <row r="96" customFormat="false" ht="15" hidden="false" customHeight="false" outlineLevel="0" collapsed="false">
      <c r="A96" s="8" t="s">
        <v>96</v>
      </c>
      <c r="B96" s="9" t="n">
        <v>45570</v>
      </c>
    </row>
    <row r="97" customFormat="false" ht="15" hidden="false" customHeight="false" outlineLevel="0" collapsed="false">
      <c r="A97" s="8" t="s">
        <v>80</v>
      </c>
      <c r="B97" s="9" t="n">
        <v>45559</v>
      </c>
    </row>
    <row r="98" customFormat="false" ht="15" hidden="false" customHeight="false" outlineLevel="0" collapsed="false">
      <c r="A98" s="8" t="s">
        <v>97</v>
      </c>
      <c r="B98" s="9" t="n">
        <v>45370</v>
      </c>
    </row>
    <row r="99" customFormat="false" ht="15" hidden="false" customHeight="false" outlineLevel="0" collapsed="false">
      <c r="A99" s="8" t="s">
        <v>68</v>
      </c>
      <c r="B99" s="9" t="n">
        <v>45634</v>
      </c>
    </row>
    <row r="100" customFormat="false" ht="15" hidden="false" customHeight="false" outlineLevel="0" collapsed="false">
      <c r="A100" s="8" t="s">
        <v>98</v>
      </c>
      <c r="B100" s="9" t="n">
        <v>45715</v>
      </c>
    </row>
    <row r="101" customFormat="false" ht="15" hidden="false" customHeight="false" outlineLevel="0" collapsed="false">
      <c r="A101" s="8" t="s">
        <v>99</v>
      </c>
      <c r="B101" s="9" t="n">
        <v>45512</v>
      </c>
    </row>
    <row r="102" customFormat="false" ht="15" hidden="false" customHeight="false" outlineLevel="0" collapsed="false">
      <c r="A102" s="8" t="s">
        <v>75</v>
      </c>
      <c r="B102" s="9" t="n">
        <v>45345</v>
      </c>
    </row>
    <row r="103" customFormat="false" ht="15" hidden="false" customHeight="false" outlineLevel="0" collapsed="false">
      <c r="A103" s="8" t="s">
        <v>100</v>
      </c>
      <c r="B103" s="9" t="n">
        <v>45515</v>
      </c>
    </row>
    <row r="104" customFormat="false" ht="15" hidden="false" customHeight="false" outlineLevel="0" collapsed="false">
      <c r="A104" s="8" t="s">
        <v>62</v>
      </c>
      <c r="B104" s="9" t="n">
        <v>45525</v>
      </c>
    </row>
    <row r="105" customFormat="false" ht="15" hidden="false" customHeight="false" outlineLevel="0" collapsed="false">
      <c r="A105" s="8" t="s">
        <v>101</v>
      </c>
      <c r="B105" s="9" t="n">
        <v>45383</v>
      </c>
    </row>
    <row r="106" customFormat="false" ht="15" hidden="false" customHeight="false" outlineLevel="0" collapsed="false">
      <c r="A106" s="8" t="s">
        <v>76</v>
      </c>
      <c r="B106" s="9" t="n">
        <v>45329</v>
      </c>
    </row>
    <row r="107" customFormat="false" ht="15" hidden="false" customHeight="false" outlineLevel="0" collapsed="false">
      <c r="A107" s="8" t="s">
        <v>67</v>
      </c>
      <c r="B107" s="9" t="n">
        <v>45609</v>
      </c>
    </row>
    <row r="108" customFormat="false" ht="15" hidden="false" customHeight="false" outlineLevel="0" collapsed="false">
      <c r="A108" s="8" t="s">
        <v>68</v>
      </c>
      <c r="B108" s="9" t="n">
        <v>45398</v>
      </c>
    </row>
    <row r="109" customFormat="false" ht="15" hidden="false" customHeight="false" outlineLevel="0" collapsed="false">
      <c r="A109" s="8" t="s">
        <v>77</v>
      </c>
      <c r="B109" s="9" t="n">
        <v>45566</v>
      </c>
    </row>
    <row r="110" customFormat="false" ht="15" hidden="false" customHeight="false" outlineLevel="0" collapsed="false">
      <c r="A110" s="8" t="s">
        <v>65</v>
      </c>
      <c r="B110" s="9" t="n">
        <v>45566</v>
      </c>
    </row>
    <row r="111" customFormat="false" ht="15" hidden="false" customHeight="false" outlineLevel="0" collapsed="false">
      <c r="A111" s="8" t="s">
        <v>32</v>
      </c>
      <c r="B111" s="9" t="n">
        <v>45444</v>
      </c>
    </row>
    <row r="112" customFormat="false" ht="15" hidden="false" customHeight="false" outlineLevel="0" collapsed="false">
      <c r="A112" s="8" t="s">
        <v>58</v>
      </c>
      <c r="B112" s="9" t="n">
        <v>45572</v>
      </c>
    </row>
    <row r="113" customFormat="false" ht="15" hidden="false" customHeight="false" outlineLevel="0" collapsed="false">
      <c r="A113" s="8" t="s">
        <v>102</v>
      </c>
      <c r="B113" s="9" t="n">
        <v>45735</v>
      </c>
    </row>
    <row r="114" customFormat="false" ht="15" hidden="false" customHeight="false" outlineLevel="0" collapsed="false">
      <c r="A114" s="8" t="s">
        <v>87</v>
      </c>
      <c r="B114" s="9" t="n">
        <v>45654</v>
      </c>
    </row>
    <row r="115" customFormat="false" ht="15" hidden="false" customHeight="false" outlineLevel="0" collapsed="false">
      <c r="A115" s="8" t="s">
        <v>75</v>
      </c>
      <c r="B115" s="9" t="n">
        <v>45666</v>
      </c>
    </row>
    <row r="116" customFormat="false" ht="15" hidden="false" customHeight="false" outlineLevel="0" collapsed="false">
      <c r="A116" s="8" t="s">
        <v>65</v>
      </c>
      <c r="B116" s="9" t="n">
        <v>45623</v>
      </c>
    </row>
    <row r="117" customFormat="false" ht="15" hidden="false" customHeight="false" outlineLevel="0" collapsed="false">
      <c r="A117" s="8" t="s">
        <v>42</v>
      </c>
      <c r="B117" s="9" t="n">
        <v>45484</v>
      </c>
    </row>
    <row r="118" customFormat="false" ht="15" hidden="false" customHeight="false" outlineLevel="0" collapsed="false">
      <c r="A118" s="8" t="s">
        <v>56</v>
      </c>
      <c r="B118" s="9" t="n">
        <v>45474</v>
      </c>
    </row>
    <row r="119" customFormat="false" ht="15" hidden="false" customHeight="false" outlineLevel="0" collapsed="false">
      <c r="A119" s="8" t="s">
        <v>103</v>
      </c>
      <c r="B119" s="9" t="n">
        <v>45437</v>
      </c>
    </row>
    <row r="120" customFormat="false" ht="15" hidden="false" customHeight="false" outlineLevel="0" collapsed="false">
      <c r="A120" s="8" t="s">
        <v>48</v>
      </c>
      <c r="B120" s="9" t="n">
        <v>45340</v>
      </c>
    </row>
    <row r="121" customFormat="false" ht="15" hidden="false" customHeight="false" outlineLevel="0" collapsed="false">
      <c r="A121" s="8" t="s">
        <v>59</v>
      </c>
      <c r="B121" s="9" t="n">
        <v>45554</v>
      </c>
    </row>
    <row r="122" customFormat="false" ht="15" hidden="false" customHeight="false" outlineLevel="0" collapsed="false">
      <c r="A122" s="8" t="s">
        <v>42</v>
      </c>
      <c r="B122" s="9" t="n">
        <v>45649</v>
      </c>
    </row>
    <row r="123" customFormat="false" ht="15" hidden="false" customHeight="false" outlineLevel="0" collapsed="false">
      <c r="A123" s="8" t="s">
        <v>104</v>
      </c>
      <c r="B123" s="9" t="n">
        <v>45324</v>
      </c>
    </row>
    <row r="124" customFormat="false" ht="15" hidden="false" customHeight="false" outlineLevel="0" collapsed="false">
      <c r="A124" s="8" t="s">
        <v>105</v>
      </c>
      <c r="B124" s="9" t="n">
        <v>45593</v>
      </c>
    </row>
    <row r="125" customFormat="false" ht="15" hidden="false" customHeight="false" outlineLevel="0" collapsed="false">
      <c r="A125" s="8" t="s">
        <v>41</v>
      </c>
      <c r="B125" s="9" t="n">
        <v>45501</v>
      </c>
    </row>
    <row r="126" customFormat="false" ht="15" hidden="false" customHeight="false" outlineLevel="0" collapsed="false">
      <c r="A126" s="8" t="s">
        <v>105</v>
      </c>
      <c r="B126" s="9" t="n">
        <v>45388</v>
      </c>
    </row>
    <row r="127" customFormat="false" ht="15" hidden="false" customHeight="false" outlineLevel="0" collapsed="false">
      <c r="A127" s="8" t="s">
        <v>106</v>
      </c>
      <c r="B127" s="9" t="n">
        <v>45449</v>
      </c>
    </row>
    <row r="128" customFormat="false" ht="15" hidden="false" customHeight="false" outlineLevel="0" collapsed="false">
      <c r="A128" s="8" t="s">
        <v>62</v>
      </c>
      <c r="B128" s="9" t="n">
        <v>45689</v>
      </c>
    </row>
    <row r="129" customFormat="false" ht="15" hidden="false" customHeight="false" outlineLevel="0" collapsed="false">
      <c r="A129" s="8" t="s">
        <v>62</v>
      </c>
      <c r="B129" s="9" t="n">
        <v>45490</v>
      </c>
    </row>
    <row r="130" customFormat="false" ht="15" hidden="false" customHeight="false" outlineLevel="0" collapsed="false">
      <c r="A130" s="8" t="s">
        <v>31</v>
      </c>
      <c r="B130" s="9" t="n">
        <v>45632</v>
      </c>
    </row>
    <row r="131" customFormat="false" ht="15" hidden="false" customHeight="false" outlineLevel="0" collapsed="false">
      <c r="A131" s="8" t="s">
        <v>107</v>
      </c>
      <c r="B131" s="9" t="n">
        <v>45343</v>
      </c>
    </row>
    <row r="132" customFormat="false" ht="15" hidden="false" customHeight="false" outlineLevel="0" collapsed="false">
      <c r="A132" s="8" t="s">
        <v>88</v>
      </c>
      <c r="B132" s="9" t="n">
        <v>45509</v>
      </c>
    </row>
    <row r="133" customFormat="false" ht="15" hidden="false" customHeight="false" outlineLevel="0" collapsed="false">
      <c r="A133" s="8" t="s">
        <v>108</v>
      </c>
      <c r="B133" s="9" t="n">
        <v>45457</v>
      </c>
    </row>
    <row r="134" customFormat="false" ht="15" hidden="false" customHeight="false" outlineLevel="0" collapsed="false">
      <c r="A134" s="8" t="s">
        <v>109</v>
      </c>
      <c r="B134" s="9" t="n">
        <v>45635</v>
      </c>
    </row>
    <row r="135" customFormat="false" ht="15" hidden="false" customHeight="false" outlineLevel="0" collapsed="false">
      <c r="A135" s="8" t="s">
        <v>57</v>
      </c>
      <c r="B135" s="9" t="n">
        <v>45476</v>
      </c>
    </row>
    <row r="136" customFormat="false" ht="15" hidden="false" customHeight="false" outlineLevel="0" collapsed="false">
      <c r="A136" s="8" t="s">
        <v>110</v>
      </c>
      <c r="B136" s="9" t="n">
        <v>45630</v>
      </c>
    </row>
    <row r="137" customFormat="false" ht="15" hidden="false" customHeight="false" outlineLevel="0" collapsed="false">
      <c r="A137" s="8" t="s">
        <v>93</v>
      </c>
      <c r="B137" s="9" t="n">
        <v>45558</v>
      </c>
    </row>
    <row r="138" customFormat="false" ht="15" hidden="false" customHeight="false" outlineLevel="0" collapsed="false">
      <c r="A138" s="8" t="s">
        <v>42</v>
      </c>
      <c r="B138" s="9" t="n">
        <v>45673</v>
      </c>
    </row>
    <row r="139" customFormat="false" ht="15" hidden="false" customHeight="false" outlineLevel="0" collapsed="false">
      <c r="A139" s="8" t="s">
        <v>93</v>
      </c>
      <c r="B139" s="9" t="n">
        <v>45477</v>
      </c>
    </row>
    <row r="140" customFormat="false" ht="15" hidden="false" customHeight="false" outlineLevel="0" collapsed="false">
      <c r="A140" s="8" t="s">
        <v>87</v>
      </c>
      <c r="B140" s="9" t="n">
        <v>45658</v>
      </c>
    </row>
    <row r="141" customFormat="false" ht="15" hidden="false" customHeight="false" outlineLevel="0" collapsed="false">
      <c r="A141" s="8" t="s">
        <v>39</v>
      </c>
      <c r="B141" s="9" t="n">
        <v>45524</v>
      </c>
    </row>
    <row r="142" customFormat="false" ht="15" hidden="false" customHeight="false" outlineLevel="0" collapsed="false">
      <c r="A142" s="8" t="s">
        <v>111</v>
      </c>
      <c r="B142" s="9" t="n">
        <v>45402</v>
      </c>
    </row>
    <row r="143" customFormat="false" ht="15" hidden="false" customHeight="false" outlineLevel="0" collapsed="false">
      <c r="A143" s="8" t="s">
        <v>105</v>
      </c>
      <c r="B143" s="9" t="n">
        <v>45539</v>
      </c>
    </row>
    <row r="144" customFormat="false" ht="15" hidden="false" customHeight="false" outlineLevel="0" collapsed="false">
      <c r="A144" s="8" t="s">
        <v>32</v>
      </c>
      <c r="B144" s="9" t="n">
        <v>45583</v>
      </c>
    </row>
    <row r="145" customFormat="false" ht="15" hidden="false" customHeight="false" outlineLevel="0" collapsed="false">
      <c r="A145" s="8" t="s">
        <v>31</v>
      </c>
      <c r="B145" s="9" t="n">
        <v>45578</v>
      </c>
    </row>
    <row r="146" customFormat="false" ht="15" hidden="false" customHeight="false" outlineLevel="0" collapsed="false">
      <c r="A146" s="8" t="s">
        <v>79</v>
      </c>
      <c r="B146" s="9" t="n">
        <v>45635</v>
      </c>
    </row>
    <row r="147" customFormat="false" ht="15" hidden="false" customHeight="false" outlineLevel="0" collapsed="false">
      <c r="A147" s="8" t="s">
        <v>100</v>
      </c>
      <c r="B147" s="9" t="n">
        <v>45395</v>
      </c>
    </row>
    <row r="148" customFormat="false" ht="15" hidden="false" customHeight="false" outlineLevel="0" collapsed="false">
      <c r="A148" s="8" t="s">
        <v>56</v>
      </c>
      <c r="B148" s="9" t="n">
        <v>45384</v>
      </c>
    </row>
    <row r="149" customFormat="false" ht="15" hidden="false" customHeight="false" outlineLevel="0" collapsed="false">
      <c r="A149" s="8" t="s">
        <v>112</v>
      </c>
      <c r="B149" s="9" t="n">
        <v>45439</v>
      </c>
    </row>
    <row r="150" customFormat="false" ht="15" hidden="false" customHeight="false" outlineLevel="0" collapsed="false">
      <c r="A150" s="8" t="s">
        <v>113</v>
      </c>
      <c r="B150" s="9" t="n">
        <v>45590</v>
      </c>
    </row>
    <row r="151" customFormat="false" ht="15" hidden="false" customHeight="false" outlineLevel="0" collapsed="false">
      <c r="A151" s="8" t="s">
        <v>91</v>
      </c>
      <c r="B151" s="9" t="n">
        <v>45611</v>
      </c>
    </row>
    <row r="152" customFormat="false" ht="15" hidden="false" customHeight="false" outlineLevel="0" collapsed="false">
      <c r="A152" s="8" t="s">
        <v>114</v>
      </c>
      <c r="B152" s="9" t="n">
        <v>45605</v>
      </c>
    </row>
    <row r="153" customFormat="false" ht="15" hidden="false" customHeight="false" outlineLevel="0" collapsed="false">
      <c r="A153" s="8" t="s">
        <v>38</v>
      </c>
      <c r="B153" s="9" t="n">
        <v>45507</v>
      </c>
    </row>
    <row r="154" customFormat="false" ht="15" hidden="false" customHeight="false" outlineLevel="0" collapsed="false">
      <c r="A154" s="8" t="s">
        <v>115</v>
      </c>
      <c r="B154" s="9" t="n">
        <v>45605</v>
      </c>
    </row>
    <row r="155" customFormat="false" ht="15" hidden="false" customHeight="false" outlineLevel="0" collapsed="false">
      <c r="A155" s="8" t="s">
        <v>40</v>
      </c>
      <c r="B155" s="9" t="n">
        <v>45610</v>
      </c>
    </row>
    <row r="156" customFormat="false" ht="15" hidden="false" customHeight="false" outlineLevel="0" collapsed="false">
      <c r="A156" s="8" t="s">
        <v>113</v>
      </c>
      <c r="B156" s="9" t="n">
        <v>45611</v>
      </c>
    </row>
    <row r="157" customFormat="false" ht="15" hidden="false" customHeight="false" outlineLevel="0" collapsed="false">
      <c r="A157" s="8" t="s">
        <v>74</v>
      </c>
      <c r="B157" s="9" t="n">
        <v>45563</v>
      </c>
    </row>
    <row r="158" customFormat="false" ht="15" hidden="false" customHeight="false" outlineLevel="0" collapsed="false">
      <c r="A158" s="8" t="s">
        <v>92</v>
      </c>
      <c r="B158" s="9" t="n">
        <v>45563</v>
      </c>
    </row>
    <row r="159" customFormat="false" ht="15" hidden="false" customHeight="false" outlineLevel="0" collapsed="false">
      <c r="A159" s="8" t="s">
        <v>45</v>
      </c>
      <c r="B159" s="9" t="n">
        <v>45359</v>
      </c>
    </row>
    <row r="160" customFormat="false" ht="15" hidden="false" customHeight="false" outlineLevel="0" collapsed="false">
      <c r="A160" s="8" t="s">
        <v>116</v>
      </c>
      <c r="B160" s="9" t="n">
        <v>45512</v>
      </c>
    </row>
    <row r="161" customFormat="false" ht="15" hidden="false" customHeight="false" outlineLevel="0" collapsed="false">
      <c r="A161" s="8" t="s">
        <v>55</v>
      </c>
      <c r="B161" s="9" t="n">
        <v>45672</v>
      </c>
    </row>
    <row r="162" customFormat="false" ht="15" hidden="false" customHeight="false" outlineLevel="0" collapsed="false">
      <c r="A162" s="8" t="s">
        <v>42</v>
      </c>
      <c r="B162" s="9" t="n">
        <v>45516</v>
      </c>
    </row>
    <row r="163" customFormat="false" ht="15" hidden="false" customHeight="false" outlineLevel="0" collapsed="false">
      <c r="A163" s="8" t="s">
        <v>117</v>
      </c>
      <c r="B163" s="9" t="n">
        <v>45446</v>
      </c>
    </row>
    <row r="164" customFormat="false" ht="15" hidden="false" customHeight="false" outlineLevel="0" collapsed="false">
      <c r="A164" s="8" t="s">
        <v>37</v>
      </c>
      <c r="B164" s="9" t="n">
        <v>45597</v>
      </c>
    </row>
    <row r="165" customFormat="false" ht="15" hidden="false" customHeight="false" outlineLevel="0" collapsed="false">
      <c r="A165" s="8" t="s">
        <v>30</v>
      </c>
      <c r="B165" s="9" t="n">
        <v>45616</v>
      </c>
    </row>
    <row r="166" customFormat="false" ht="15" hidden="false" customHeight="false" outlineLevel="0" collapsed="false">
      <c r="A166" s="8" t="s">
        <v>118</v>
      </c>
      <c r="B166" s="9" t="n">
        <v>45666</v>
      </c>
    </row>
    <row r="167" customFormat="false" ht="15" hidden="false" customHeight="false" outlineLevel="0" collapsed="false">
      <c r="A167" s="8" t="s">
        <v>119</v>
      </c>
      <c r="B167" s="9" t="n">
        <v>45419</v>
      </c>
    </row>
    <row r="168" customFormat="false" ht="15" hidden="false" customHeight="false" outlineLevel="0" collapsed="false">
      <c r="A168" s="8" t="s">
        <v>102</v>
      </c>
      <c r="B168" s="9" t="n">
        <v>45637</v>
      </c>
    </row>
    <row r="169" customFormat="false" ht="15" hidden="false" customHeight="false" outlineLevel="0" collapsed="false">
      <c r="A169" s="8" t="s">
        <v>116</v>
      </c>
      <c r="B169" s="9" t="n">
        <v>45488</v>
      </c>
    </row>
    <row r="170" customFormat="false" ht="15" hidden="false" customHeight="false" outlineLevel="0" collapsed="false">
      <c r="A170" s="8" t="s">
        <v>105</v>
      </c>
      <c r="B170" s="9" t="n">
        <v>45420</v>
      </c>
    </row>
    <row r="171" customFormat="false" ht="15" hidden="false" customHeight="false" outlineLevel="0" collapsed="false">
      <c r="A171" s="8" t="s">
        <v>120</v>
      </c>
      <c r="B171" s="9" t="n">
        <v>45632</v>
      </c>
    </row>
    <row r="172" customFormat="false" ht="15" hidden="false" customHeight="false" outlineLevel="0" collapsed="false">
      <c r="A172" s="8" t="s">
        <v>44</v>
      </c>
      <c r="B172" s="9" t="n">
        <v>45735</v>
      </c>
    </row>
    <row r="173" customFormat="false" ht="15" hidden="false" customHeight="false" outlineLevel="0" collapsed="false">
      <c r="A173" s="8" t="s">
        <v>67</v>
      </c>
      <c r="B173" s="9" t="n">
        <v>45435</v>
      </c>
    </row>
    <row r="174" customFormat="false" ht="15" hidden="false" customHeight="false" outlineLevel="0" collapsed="false">
      <c r="A174" s="8" t="s">
        <v>32</v>
      </c>
      <c r="B174" s="9" t="n">
        <v>45424</v>
      </c>
    </row>
    <row r="175" customFormat="false" ht="15" hidden="false" customHeight="false" outlineLevel="0" collapsed="false">
      <c r="A175" s="8" t="s">
        <v>121</v>
      </c>
      <c r="B175" s="9" t="n">
        <v>45665</v>
      </c>
    </row>
    <row r="176" customFormat="false" ht="15" hidden="false" customHeight="false" outlineLevel="0" collapsed="false">
      <c r="A176" s="8" t="s">
        <v>122</v>
      </c>
      <c r="B176" s="9" t="n">
        <v>45676</v>
      </c>
    </row>
    <row r="177" customFormat="false" ht="15" hidden="false" customHeight="false" outlineLevel="0" collapsed="false">
      <c r="A177" s="8" t="s">
        <v>47</v>
      </c>
      <c r="B177" s="9" t="n">
        <v>45429</v>
      </c>
    </row>
    <row r="178" customFormat="false" ht="15" hidden="false" customHeight="false" outlineLevel="0" collapsed="false">
      <c r="A178" s="8" t="s">
        <v>62</v>
      </c>
      <c r="B178" s="9" t="n">
        <v>45422</v>
      </c>
    </row>
    <row r="179" customFormat="false" ht="15" hidden="false" customHeight="false" outlineLevel="0" collapsed="false">
      <c r="A179" s="8" t="s">
        <v>123</v>
      </c>
      <c r="B179" s="9" t="n">
        <v>45445</v>
      </c>
    </row>
    <row r="180" customFormat="false" ht="15" hidden="false" customHeight="false" outlineLevel="0" collapsed="false">
      <c r="A180" s="8" t="s">
        <v>79</v>
      </c>
      <c r="B180" s="9" t="n">
        <v>45738</v>
      </c>
    </row>
    <row r="181" customFormat="false" ht="15" hidden="false" customHeight="false" outlineLevel="0" collapsed="false">
      <c r="A181" s="8" t="s">
        <v>124</v>
      </c>
      <c r="B181" s="9" t="n">
        <v>45615</v>
      </c>
    </row>
    <row r="182" customFormat="false" ht="15" hidden="false" customHeight="false" outlineLevel="0" collapsed="false">
      <c r="A182" s="8" t="s">
        <v>42</v>
      </c>
      <c r="B182" s="9" t="n">
        <v>45566</v>
      </c>
    </row>
    <row r="183" customFormat="false" ht="15" hidden="false" customHeight="false" outlineLevel="0" collapsed="false">
      <c r="A183" s="8" t="s">
        <v>125</v>
      </c>
      <c r="B183" s="9" t="n">
        <v>45389</v>
      </c>
    </row>
    <row r="184" customFormat="false" ht="15" hidden="false" customHeight="false" outlineLevel="0" collapsed="false">
      <c r="A184" s="8" t="s">
        <v>126</v>
      </c>
      <c r="B184" s="9" t="n">
        <v>45361</v>
      </c>
    </row>
    <row r="185" customFormat="false" ht="15" hidden="false" customHeight="false" outlineLevel="0" collapsed="false">
      <c r="A185" s="8" t="s">
        <v>38</v>
      </c>
      <c r="B185" s="9" t="n">
        <v>45662</v>
      </c>
    </row>
    <row r="186" customFormat="false" ht="15" hidden="false" customHeight="false" outlineLevel="0" collapsed="false">
      <c r="A186" s="8" t="s">
        <v>57</v>
      </c>
      <c r="B186" s="9" t="n">
        <v>45559</v>
      </c>
    </row>
    <row r="187" customFormat="false" ht="15" hidden="false" customHeight="false" outlineLevel="0" collapsed="false">
      <c r="A187" s="8" t="s">
        <v>56</v>
      </c>
      <c r="B187" s="9" t="n">
        <v>45520</v>
      </c>
    </row>
    <row r="188" customFormat="false" ht="15" hidden="false" customHeight="false" outlineLevel="0" collapsed="false">
      <c r="A188" s="8" t="s">
        <v>123</v>
      </c>
      <c r="B188" s="9" t="n">
        <v>45520</v>
      </c>
    </row>
    <row r="189" customFormat="false" ht="15" hidden="false" customHeight="false" outlineLevel="0" collapsed="false">
      <c r="A189" s="8" t="s">
        <v>44</v>
      </c>
      <c r="B189" s="9" t="n">
        <v>45670</v>
      </c>
    </row>
    <row r="190" customFormat="false" ht="15" hidden="false" customHeight="false" outlineLevel="0" collapsed="false">
      <c r="A190" s="8" t="s">
        <v>57</v>
      </c>
      <c r="B190" s="9" t="n">
        <v>45391</v>
      </c>
    </row>
    <row r="191" customFormat="false" ht="15" hidden="false" customHeight="false" outlineLevel="0" collapsed="false">
      <c r="A191" s="8" t="s">
        <v>75</v>
      </c>
      <c r="B191" s="9" t="n">
        <v>45469</v>
      </c>
    </row>
    <row r="192" customFormat="false" ht="15" hidden="false" customHeight="false" outlineLevel="0" collapsed="false">
      <c r="A192" s="8" t="s">
        <v>79</v>
      </c>
      <c r="B192" s="9" t="n">
        <v>45519</v>
      </c>
    </row>
    <row r="193" customFormat="false" ht="15" hidden="false" customHeight="false" outlineLevel="0" collapsed="false">
      <c r="A193" s="8" t="s">
        <v>70</v>
      </c>
      <c r="B193" s="9" t="n">
        <v>45650</v>
      </c>
    </row>
    <row r="194" customFormat="false" ht="15" hidden="false" customHeight="false" outlineLevel="0" collapsed="false">
      <c r="A194" s="8" t="s">
        <v>80</v>
      </c>
      <c r="B194" s="9" t="n">
        <v>45645</v>
      </c>
    </row>
    <row r="195" customFormat="false" ht="15" hidden="false" customHeight="false" outlineLevel="0" collapsed="false">
      <c r="A195" s="8" t="s">
        <v>89</v>
      </c>
      <c r="B195" s="9" t="n">
        <v>45660</v>
      </c>
    </row>
    <row r="196" customFormat="false" ht="15" hidden="false" customHeight="false" outlineLevel="0" collapsed="false">
      <c r="A196" s="8" t="s">
        <v>51</v>
      </c>
      <c r="B196" s="9" t="n">
        <v>45576</v>
      </c>
    </row>
    <row r="197" customFormat="false" ht="15" hidden="false" customHeight="false" outlineLevel="0" collapsed="false">
      <c r="A197" s="8" t="s">
        <v>68</v>
      </c>
      <c r="B197" s="9" t="n">
        <v>45540</v>
      </c>
    </row>
    <row r="198" customFormat="false" ht="15" hidden="false" customHeight="false" outlineLevel="0" collapsed="false">
      <c r="A198" s="8" t="s">
        <v>120</v>
      </c>
      <c r="B198" s="9" t="n">
        <v>45663</v>
      </c>
    </row>
    <row r="199" customFormat="false" ht="15" hidden="false" customHeight="false" outlineLevel="0" collapsed="false">
      <c r="A199" s="8" t="s">
        <v>56</v>
      </c>
      <c r="B199" s="9" t="n">
        <v>45425</v>
      </c>
    </row>
    <row r="200" customFormat="false" ht="15" hidden="false" customHeight="false" outlineLevel="0" collapsed="false">
      <c r="A200" s="8" t="s">
        <v>75</v>
      </c>
      <c r="B200" s="9" t="n">
        <v>45377</v>
      </c>
    </row>
    <row r="201" customFormat="false" ht="15" hidden="false" customHeight="false" outlineLevel="0" collapsed="false">
      <c r="A201" s="8" t="s">
        <v>127</v>
      </c>
      <c r="B201" s="9" t="n">
        <v>45662</v>
      </c>
    </row>
    <row r="202" customFormat="false" ht="15" hidden="false" customHeight="false" outlineLevel="0" collapsed="false">
      <c r="A202" s="8" t="s">
        <v>128</v>
      </c>
      <c r="B202" s="9" t="n">
        <v>45552</v>
      </c>
    </row>
    <row r="203" customFormat="false" ht="15" hidden="false" customHeight="false" outlineLevel="0" collapsed="false">
      <c r="A203" s="8" t="s">
        <v>107</v>
      </c>
      <c r="B203" s="9" t="n">
        <v>45462</v>
      </c>
    </row>
    <row r="204" customFormat="false" ht="15" hidden="false" customHeight="false" outlineLevel="0" collapsed="false">
      <c r="A204" s="8" t="s">
        <v>80</v>
      </c>
      <c r="B204" s="9" t="n">
        <v>45685</v>
      </c>
    </row>
    <row r="205" customFormat="false" ht="15" hidden="false" customHeight="false" outlineLevel="0" collapsed="false">
      <c r="A205" s="8" t="s">
        <v>55</v>
      </c>
      <c r="B205" s="9" t="n">
        <v>45653</v>
      </c>
    </row>
    <row r="206" customFormat="false" ht="15" hidden="false" customHeight="false" outlineLevel="0" collapsed="false">
      <c r="A206" s="8" t="s">
        <v>64</v>
      </c>
      <c r="B206" s="9" t="n">
        <v>45631</v>
      </c>
    </row>
    <row r="207" customFormat="false" ht="15" hidden="false" customHeight="false" outlineLevel="0" collapsed="false">
      <c r="A207" s="8" t="s">
        <v>91</v>
      </c>
      <c r="B207" s="9" t="n">
        <v>45585</v>
      </c>
    </row>
    <row r="208" customFormat="false" ht="15" hidden="false" customHeight="false" outlineLevel="0" collapsed="false">
      <c r="A208" s="8" t="s">
        <v>129</v>
      </c>
      <c r="B208" s="9" t="n">
        <v>45677</v>
      </c>
    </row>
    <row r="209" customFormat="false" ht="15" hidden="false" customHeight="false" outlineLevel="0" collapsed="false">
      <c r="A209" s="8" t="s">
        <v>105</v>
      </c>
      <c r="B209" s="9" t="n">
        <v>45298</v>
      </c>
    </row>
    <row r="210" customFormat="false" ht="15" hidden="false" customHeight="false" outlineLevel="0" collapsed="false">
      <c r="A210" s="8" t="s">
        <v>130</v>
      </c>
      <c r="B210" s="9" t="n">
        <v>45559</v>
      </c>
    </row>
    <row r="211" customFormat="false" ht="15" hidden="false" customHeight="false" outlineLevel="0" collapsed="false">
      <c r="A211" s="8" t="s">
        <v>116</v>
      </c>
      <c r="B211" s="9" t="n">
        <v>45292</v>
      </c>
    </row>
    <row r="212" customFormat="false" ht="15" hidden="false" customHeight="false" outlineLevel="0" collapsed="false">
      <c r="A212" s="8" t="s">
        <v>131</v>
      </c>
      <c r="B212" s="9" t="n">
        <v>45546</v>
      </c>
    </row>
    <row r="213" customFormat="false" ht="15" hidden="false" customHeight="false" outlineLevel="0" collapsed="false">
      <c r="A213" s="8" t="s">
        <v>70</v>
      </c>
      <c r="B213" s="9" t="n">
        <v>45598</v>
      </c>
    </row>
    <row r="214" customFormat="false" ht="15" hidden="false" customHeight="false" outlineLevel="0" collapsed="false">
      <c r="A214" s="8" t="s">
        <v>132</v>
      </c>
      <c r="B214" s="9" t="n">
        <v>45597</v>
      </c>
    </row>
    <row r="215" customFormat="false" ht="15" hidden="false" customHeight="false" outlineLevel="0" collapsed="false">
      <c r="A215" s="8" t="s">
        <v>133</v>
      </c>
      <c r="B215" s="9" t="n">
        <v>45478</v>
      </c>
    </row>
    <row r="216" customFormat="false" ht="15" hidden="false" customHeight="false" outlineLevel="0" collapsed="false">
      <c r="A216" s="8" t="s">
        <v>123</v>
      </c>
      <c r="B216" s="9" t="n">
        <v>45420</v>
      </c>
    </row>
    <row r="217" customFormat="false" ht="15" hidden="false" customHeight="false" outlineLevel="0" collapsed="false">
      <c r="A217" s="8" t="s">
        <v>134</v>
      </c>
      <c r="B217" s="9" t="n">
        <v>45519</v>
      </c>
    </row>
    <row r="218" customFormat="false" ht="15" hidden="false" customHeight="false" outlineLevel="0" collapsed="false">
      <c r="A218" s="8" t="s">
        <v>65</v>
      </c>
      <c r="B218" s="9" t="n">
        <v>45447</v>
      </c>
    </row>
    <row r="219" customFormat="false" ht="15" hidden="false" customHeight="false" outlineLevel="0" collapsed="false">
      <c r="A219" s="8" t="s">
        <v>57</v>
      </c>
      <c r="B219" s="9" t="n">
        <v>45640</v>
      </c>
    </row>
    <row r="220" customFormat="false" ht="15" hidden="false" customHeight="false" outlineLevel="0" collapsed="false">
      <c r="A220" s="8" t="s">
        <v>36</v>
      </c>
      <c r="B220" s="9" t="n">
        <v>45394</v>
      </c>
    </row>
    <row r="221" customFormat="false" ht="15" hidden="false" customHeight="false" outlineLevel="0" collapsed="false">
      <c r="A221" s="8" t="s">
        <v>135</v>
      </c>
      <c r="B221" s="9" t="n">
        <v>45414</v>
      </c>
    </row>
    <row r="222" customFormat="false" ht="15" hidden="false" customHeight="false" outlineLevel="0" collapsed="false">
      <c r="A222" s="8" t="s">
        <v>130</v>
      </c>
      <c r="B222" s="9" t="n">
        <v>45566</v>
      </c>
    </row>
    <row r="223" customFormat="false" ht="15" hidden="false" customHeight="false" outlineLevel="0" collapsed="false">
      <c r="A223" s="8" t="s">
        <v>43</v>
      </c>
      <c r="B223" s="9" t="n">
        <v>45608</v>
      </c>
    </row>
    <row r="224" customFormat="false" ht="15" hidden="false" customHeight="false" outlineLevel="0" collapsed="false">
      <c r="A224" s="8" t="s">
        <v>85</v>
      </c>
      <c r="B224" s="9" t="n">
        <v>45661</v>
      </c>
    </row>
    <row r="225" customFormat="false" ht="15" hidden="false" customHeight="false" outlineLevel="0" collapsed="false">
      <c r="A225" s="8" t="s">
        <v>136</v>
      </c>
      <c r="B225" s="9" t="n">
        <v>45488</v>
      </c>
    </row>
    <row r="226" customFormat="false" ht="15" hidden="false" customHeight="false" outlineLevel="0" collapsed="false">
      <c r="A226" s="8" t="s">
        <v>52</v>
      </c>
      <c r="B226" s="9" t="n">
        <v>45600</v>
      </c>
    </row>
    <row r="227" customFormat="false" ht="15" hidden="false" customHeight="false" outlineLevel="0" collapsed="false">
      <c r="A227" s="8" t="s">
        <v>137</v>
      </c>
      <c r="B227" s="9" t="n">
        <v>45314</v>
      </c>
    </row>
    <row r="228" customFormat="false" ht="15" hidden="false" customHeight="false" outlineLevel="0" collapsed="false">
      <c r="A228" s="8" t="s">
        <v>116</v>
      </c>
      <c r="B228" s="9" t="n">
        <v>45684</v>
      </c>
    </row>
    <row r="229" customFormat="false" ht="15" hidden="false" customHeight="false" outlineLevel="0" collapsed="false">
      <c r="A229" s="8" t="s">
        <v>75</v>
      </c>
      <c r="B229" s="9" t="n">
        <v>45566</v>
      </c>
    </row>
    <row r="230" customFormat="false" ht="15" hidden="false" customHeight="false" outlineLevel="0" collapsed="false">
      <c r="A230" s="8" t="s">
        <v>138</v>
      </c>
      <c r="B230" s="9" t="n">
        <v>45557</v>
      </c>
    </row>
    <row r="231" customFormat="false" ht="15" hidden="false" customHeight="false" outlineLevel="0" collapsed="false">
      <c r="A231" s="8" t="s">
        <v>103</v>
      </c>
      <c r="B231" s="9" t="n">
        <v>45480</v>
      </c>
    </row>
    <row r="232" customFormat="false" ht="15" hidden="false" customHeight="false" outlineLevel="0" collapsed="false">
      <c r="A232" s="8" t="s">
        <v>89</v>
      </c>
      <c r="B232" s="9" t="n">
        <v>45630</v>
      </c>
    </row>
    <row r="233" customFormat="false" ht="15" hidden="false" customHeight="false" outlineLevel="0" collapsed="false">
      <c r="A233" s="8" t="s">
        <v>139</v>
      </c>
      <c r="B233" s="9" t="n">
        <v>45467</v>
      </c>
    </row>
    <row r="234" customFormat="false" ht="15" hidden="false" customHeight="false" outlineLevel="0" collapsed="false">
      <c r="A234" s="8" t="s">
        <v>42</v>
      </c>
      <c r="B234" s="9" t="n">
        <v>45624</v>
      </c>
    </row>
    <row r="235" customFormat="false" ht="15" hidden="false" customHeight="false" outlineLevel="0" collapsed="false">
      <c r="A235" s="8" t="s">
        <v>140</v>
      </c>
      <c r="B235" s="9" t="n">
        <v>45633</v>
      </c>
    </row>
    <row r="236" customFormat="false" ht="15" hidden="false" customHeight="false" outlineLevel="0" collapsed="false">
      <c r="A236" s="8" t="s">
        <v>116</v>
      </c>
      <c r="B236" s="9" t="n">
        <v>45632</v>
      </c>
    </row>
    <row r="237" customFormat="false" ht="15" hidden="false" customHeight="false" outlineLevel="0" collapsed="false">
      <c r="A237" s="8" t="s">
        <v>113</v>
      </c>
      <c r="B237" s="9" t="n">
        <v>45523</v>
      </c>
    </row>
    <row r="238" customFormat="false" ht="15" hidden="false" customHeight="false" outlineLevel="0" collapsed="false">
      <c r="A238" s="8" t="s">
        <v>60</v>
      </c>
      <c r="B238" s="9" t="n">
        <v>45536</v>
      </c>
    </row>
    <row r="239" customFormat="false" ht="15" hidden="false" customHeight="false" outlineLevel="0" collapsed="false">
      <c r="A239" s="8" t="s">
        <v>70</v>
      </c>
      <c r="B239" s="9" t="n">
        <v>45684</v>
      </c>
    </row>
    <row r="240" customFormat="false" ht="15" hidden="false" customHeight="false" outlineLevel="0" collapsed="false">
      <c r="A240" s="8" t="s">
        <v>62</v>
      </c>
      <c r="B240" s="9" t="n">
        <v>45681</v>
      </c>
    </row>
    <row r="241" customFormat="false" ht="15" hidden="false" customHeight="false" outlineLevel="0" collapsed="false">
      <c r="A241" s="8" t="s">
        <v>141</v>
      </c>
      <c r="B241" s="9" t="n">
        <v>45607</v>
      </c>
    </row>
    <row r="242" customFormat="false" ht="15" hidden="false" customHeight="false" outlineLevel="0" collapsed="false">
      <c r="A242" s="8" t="s">
        <v>67</v>
      </c>
      <c r="B242" s="9" t="n">
        <v>45517</v>
      </c>
    </row>
    <row r="243" customFormat="false" ht="15" hidden="false" customHeight="false" outlineLevel="0" collapsed="false">
      <c r="A243" s="8" t="s">
        <v>103</v>
      </c>
      <c r="B243" s="9" t="n">
        <v>45516</v>
      </c>
    </row>
    <row r="244" customFormat="false" ht="15" hidden="false" customHeight="false" outlineLevel="0" collapsed="false">
      <c r="A244" s="8" t="s">
        <v>131</v>
      </c>
      <c r="B244" s="9" t="n">
        <v>45520</v>
      </c>
    </row>
    <row r="245" customFormat="false" ht="15" hidden="false" customHeight="false" outlineLevel="0" collapsed="false">
      <c r="A245" s="8" t="s">
        <v>142</v>
      </c>
      <c r="B245" s="9" t="n">
        <v>45300</v>
      </c>
    </row>
    <row r="246" customFormat="false" ht="15" hidden="false" customHeight="false" outlineLevel="0" collapsed="false">
      <c r="A246" s="8" t="s">
        <v>80</v>
      </c>
      <c r="B246" s="9" t="n">
        <v>45579</v>
      </c>
    </row>
    <row r="247" customFormat="false" ht="15" hidden="false" customHeight="false" outlineLevel="0" collapsed="false">
      <c r="A247" s="8" t="s">
        <v>143</v>
      </c>
      <c r="B247" s="9" t="n">
        <v>45344</v>
      </c>
    </row>
    <row r="248" customFormat="false" ht="15" hidden="false" customHeight="false" outlineLevel="0" collapsed="false">
      <c r="A248" s="8" t="s">
        <v>144</v>
      </c>
      <c r="B248" s="9" t="n">
        <v>45389</v>
      </c>
    </row>
    <row r="249" customFormat="false" ht="15" hidden="false" customHeight="false" outlineLevel="0" collapsed="false">
      <c r="A249" s="8" t="s">
        <v>128</v>
      </c>
      <c r="B249" s="9" t="n">
        <v>45584</v>
      </c>
    </row>
    <row r="250" customFormat="false" ht="15" hidden="false" customHeight="false" outlineLevel="0" collapsed="false">
      <c r="A250" s="8" t="s">
        <v>46</v>
      </c>
      <c r="B250" s="9" t="n">
        <v>45751</v>
      </c>
    </row>
    <row r="251" customFormat="false" ht="15" hidden="false" customHeight="false" outlineLevel="0" collapsed="false">
      <c r="A251" s="8" t="s">
        <v>139</v>
      </c>
      <c r="B251" s="9" t="n">
        <v>45414</v>
      </c>
    </row>
    <row r="252" customFormat="false" ht="15" hidden="false" customHeight="false" outlineLevel="0" collapsed="false">
      <c r="A252" s="8" t="s">
        <v>75</v>
      </c>
      <c r="B252" s="9" t="n">
        <v>45605</v>
      </c>
    </row>
    <row r="253" customFormat="false" ht="15" hidden="false" customHeight="false" outlineLevel="0" collapsed="false">
      <c r="A253" s="8" t="s">
        <v>103</v>
      </c>
      <c r="B253" s="9" t="n">
        <v>45353</v>
      </c>
    </row>
    <row r="254" customFormat="false" ht="15" hidden="false" customHeight="false" outlineLevel="0" collapsed="false">
      <c r="A254" s="8" t="s">
        <v>65</v>
      </c>
      <c r="B254" s="9" t="n">
        <v>45494</v>
      </c>
    </row>
    <row r="255" customFormat="false" ht="15" hidden="false" customHeight="false" outlineLevel="0" collapsed="false">
      <c r="A255" s="8" t="s">
        <v>100</v>
      </c>
      <c r="B255" s="9" t="n">
        <v>45413</v>
      </c>
    </row>
    <row r="256" customFormat="false" ht="15" hidden="false" customHeight="false" outlineLevel="0" collapsed="false">
      <c r="A256" s="8" t="s">
        <v>53</v>
      </c>
      <c r="B256" s="9" t="n">
        <v>45507</v>
      </c>
    </row>
    <row r="257" customFormat="false" ht="15" hidden="false" customHeight="false" outlineLevel="0" collapsed="false">
      <c r="A257" s="8" t="s">
        <v>42</v>
      </c>
      <c r="B257" s="9" t="n">
        <v>45546</v>
      </c>
    </row>
    <row r="258" customFormat="false" ht="15" hidden="false" customHeight="false" outlineLevel="0" collapsed="false">
      <c r="A258" s="8" t="s">
        <v>102</v>
      </c>
      <c r="B258" s="9" t="n">
        <v>45764</v>
      </c>
    </row>
    <row r="259" customFormat="false" ht="15" hidden="false" customHeight="false" outlineLevel="0" collapsed="false">
      <c r="A259" s="8" t="s">
        <v>145</v>
      </c>
      <c r="B259" s="9" t="n">
        <v>45620</v>
      </c>
    </row>
    <row r="260" customFormat="false" ht="15" hidden="false" customHeight="false" outlineLevel="0" collapsed="false">
      <c r="A260" s="8" t="s">
        <v>102</v>
      </c>
      <c r="B260" s="9" t="n">
        <v>45484</v>
      </c>
    </row>
    <row r="261" customFormat="false" ht="15" hidden="false" customHeight="false" outlineLevel="0" collapsed="false">
      <c r="A261" s="8" t="s">
        <v>32</v>
      </c>
      <c r="B261" s="9" t="n">
        <v>45551</v>
      </c>
    </row>
    <row r="262" customFormat="false" ht="15" hidden="false" customHeight="false" outlineLevel="0" collapsed="false">
      <c r="A262" s="8" t="s">
        <v>80</v>
      </c>
      <c r="B262" s="9" t="n">
        <v>45706</v>
      </c>
    </row>
    <row r="263" customFormat="false" ht="15" hidden="false" customHeight="false" outlineLevel="0" collapsed="false">
      <c r="A263" s="8" t="s">
        <v>77</v>
      </c>
      <c r="B263" s="9" t="n">
        <v>45629</v>
      </c>
    </row>
    <row r="264" customFormat="false" ht="15" hidden="false" customHeight="false" outlineLevel="0" collapsed="false">
      <c r="A264" s="8" t="s">
        <v>141</v>
      </c>
      <c r="B264" s="9" t="n">
        <v>45590</v>
      </c>
    </row>
    <row r="265" customFormat="false" ht="15" hidden="false" customHeight="false" outlineLevel="0" collapsed="false">
      <c r="A265" s="8" t="s">
        <v>146</v>
      </c>
      <c r="B265" s="9" t="n">
        <v>45579</v>
      </c>
    </row>
    <row r="266" customFormat="false" ht="15" hidden="false" customHeight="false" outlineLevel="0" collapsed="false">
      <c r="A266" s="8" t="s">
        <v>135</v>
      </c>
      <c r="B266" s="9" t="n">
        <v>45409</v>
      </c>
    </row>
    <row r="267" customFormat="false" ht="15" hidden="false" customHeight="false" outlineLevel="0" collapsed="false">
      <c r="A267" s="8" t="s">
        <v>38</v>
      </c>
      <c r="B267" s="9" t="n">
        <v>45636</v>
      </c>
    </row>
    <row r="268" customFormat="false" ht="15" hidden="false" customHeight="false" outlineLevel="0" collapsed="false">
      <c r="A268" s="8" t="s">
        <v>91</v>
      </c>
      <c r="B268" s="9" t="n">
        <v>45764</v>
      </c>
    </row>
    <row r="269" customFormat="false" ht="15" hidden="false" customHeight="false" outlineLevel="0" collapsed="false">
      <c r="A269" s="8" t="s">
        <v>147</v>
      </c>
      <c r="B269" s="9" t="n">
        <v>45438</v>
      </c>
    </row>
    <row r="270" customFormat="false" ht="15" hidden="false" customHeight="false" outlineLevel="0" collapsed="false">
      <c r="A270" s="8" t="s">
        <v>148</v>
      </c>
      <c r="B270" s="9" t="n">
        <v>45646</v>
      </c>
    </row>
    <row r="271" customFormat="false" ht="15" hidden="false" customHeight="false" outlineLevel="0" collapsed="false">
      <c r="A271" s="8" t="s">
        <v>90</v>
      </c>
      <c r="B271" s="9" t="n">
        <v>45725</v>
      </c>
    </row>
    <row r="272" customFormat="false" ht="15" hidden="false" customHeight="false" outlineLevel="0" collapsed="false">
      <c r="A272" s="8" t="s">
        <v>124</v>
      </c>
      <c r="B272" s="9" t="n">
        <v>45577</v>
      </c>
    </row>
    <row r="273" customFormat="false" ht="15" hidden="false" customHeight="false" outlineLevel="0" collapsed="false">
      <c r="A273" s="8" t="s">
        <v>124</v>
      </c>
      <c r="B273" s="9" t="n">
        <v>45544</v>
      </c>
    </row>
    <row r="274" customFormat="false" ht="15" hidden="false" customHeight="false" outlineLevel="0" collapsed="false">
      <c r="A274" s="8" t="s">
        <v>88</v>
      </c>
      <c r="B274" s="9" t="n">
        <v>45602</v>
      </c>
    </row>
    <row r="275" customFormat="false" ht="15" hidden="false" customHeight="false" outlineLevel="0" collapsed="false">
      <c r="A275" s="8" t="s">
        <v>32</v>
      </c>
      <c r="B275" s="9" t="n">
        <v>45309</v>
      </c>
    </row>
    <row r="276" customFormat="false" ht="15" hidden="false" customHeight="false" outlineLevel="0" collapsed="false">
      <c r="A276" s="8" t="s">
        <v>89</v>
      </c>
      <c r="B276" s="9" t="n">
        <v>45739</v>
      </c>
    </row>
    <row r="277" customFormat="false" ht="15" hidden="false" customHeight="false" outlineLevel="0" collapsed="false">
      <c r="A277" s="8" t="s">
        <v>127</v>
      </c>
      <c r="B277" s="9" t="n">
        <v>45578</v>
      </c>
    </row>
    <row r="278" customFormat="false" ht="15" hidden="false" customHeight="false" outlineLevel="0" collapsed="false">
      <c r="A278" s="8" t="s">
        <v>103</v>
      </c>
      <c r="B278" s="9" t="n">
        <v>45444</v>
      </c>
    </row>
    <row r="279" customFormat="false" ht="15" hidden="false" customHeight="false" outlineLevel="0" collapsed="false">
      <c r="A279" s="8" t="s">
        <v>39</v>
      </c>
      <c r="B279" s="9" t="n">
        <v>45413</v>
      </c>
    </row>
    <row r="280" customFormat="false" ht="15" hidden="false" customHeight="false" outlineLevel="0" collapsed="false">
      <c r="A280" s="8" t="s">
        <v>149</v>
      </c>
      <c r="B280" s="9" t="n">
        <v>45359</v>
      </c>
    </row>
    <row r="281" customFormat="false" ht="15" hidden="false" customHeight="false" outlineLevel="0" collapsed="false">
      <c r="A281" s="8" t="s">
        <v>32</v>
      </c>
      <c r="B281" s="9" t="n">
        <v>45770</v>
      </c>
    </row>
    <row r="282" customFormat="false" ht="15" hidden="false" customHeight="false" outlineLevel="0" collapsed="false">
      <c r="A282" s="8" t="s">
        <v>85</v>
      </c>
      <c r="B282" s="9" t="n">
        <v>45756</v>
      </c>
    </row>
    <row r="283" customFormat="false" ht="15" hidden="false" customHeight="false" outlineLevel="0" collapsed="false">
      <c r="A283" s="8" t="s">
        <v>150</v>
      </c>
      <c r="B283" s="9" t="n">
        <v>45507</v>
      </c>
    </row>
    <row r="284" customFormat="false" ht="15" hidden="false" customHeight="false" outlineLevel="0" collapsed="false">
      <c r="A284" s="8" t="s">
        <v>52</v>
      </c>
      <c r="B284" s="9" t="n">
        <v>45632</v>
      </c>
    </row>
    <row r="285" customFormat="false" ht="15" hidden="false" customHeight="false" outlineLevel="0" collapsed="false">
      <c r="A285" s="8" t="s">
        <v>151</v>
      </c>
      <c r="B285" s="9" t="n">
        <v>45581</v>
      </c>
    </row>
    <row r="286" customFormat="false" ht="15" hidden="false" customHeight="false" outlineLevel="0" collapsed="false">
      <c r="A286" s="8" t="s">
        <v>115</v>
      </c>
      <c r="B286" s="9" t="n">
        <v>45702</v>
      </c>
    </row>
    <row r="287" customFormat="false" ht="15" hidden="false" customHeight="false" outlineLevel="0" collapsed="false">
      <c r="A287" s="8" t="s">
        <v>64</v>
      </c>
      <c r="B287" s="9" t="n">
        <v>45711</v>
      </c>
    </row>
    <row r="288" customFormat="false" ht="15" hidden="false" customHeight="false" outlineLevel="0" collapsed="false">
      <c r="A288" s="8" t="s">
        <v>39</v>
      </c>
      <c r="B288" s="9" t="n">
        <v>45478</v>
      </c>
    </row>
    <row r="289" customFormat="false" ht="15" hidden="false" customHeight="false" outlineLevel="0" collapsed="false">
      <c r="A289" s="8" t="s">
        <v>75</v>
      </c>
      <c r="B289" s="9" t="n">
        <v>45709</v>
      </c>
    </row>
    <row r="290" customFormat="false" ht="15" hidden="false" customHeight="false" outlineLevel="0" collapsed="false">
      <c r="A290" s="8" t="s">
        <v>64</v>
      </c>
      <c r="B290" s="9" t="n">
        <v>45670</v>
      </c>
    </row>
    <row r="291" customFormat="false" ht="15" hidden="false" customHeight="false" outlineLevel="0" collapsed="false">
      <c r="A291" s="8" t="s">
        <v>53</v>
      </c>
      <c r="B291" s="9" t="n">
        <v>45479</v>
      </c>
    </row>
    <row r="292" customFormat="false" ht="15" hidden="false" customHeight="false" outlineLevel="0" collapsed="false">
      <c r="A292" s="8" t="s">
        <v>31</v>
      </c>
      <c r="B292" s="9" t="n">
        <v>45706</v>
      </c>
    </row>
    <row r="293" customFormat="false" ht="15" hidden="false" customHeight="false" outlineLevel="0" collapsed="false">
      <c r="A293" s="8" t="s">
        <v>152</v>
      </c>
      <c r="B293" s="9" t="n">
        <v>45697</v>
      </c>
    </row>
    <row r="294" customFormat="false" ht="15" hidden="false" customHeight="false" outlineLevel="0" collapsed="false">
      <c r="A294" s="8" t="s">
        <v>153</v>
      </c>
      <c r="B294" s="9" t="n">
        <v>45297</v>
      </c>
    </row>
    <row r="295" customFormat="false" ht="15" hidden="false" customHeight="false" outlineLevel="0" collapsed="false">
      <c r="A295" s="8" t="s">
        <v>68</v>
      </c>
      <c r="B295" s="9" t="n">
        <v>45599</v>
      </c>
    </row>
    <row r="296" customFormat="false" ht="15" hidden="false" customHeight="false" outlineLevel="0" collapsed="false">
      <c r="A296" s="8" t="s">
        <v>89</v>
      </c>
      <c r="B296" s="9" t="n">
        <v>45621</v>
      </c>
    </row>
    <row r="297" customFormat="false" ht="15" hidden="false" customHeight="false" outlineLevel="0" collapsed="false">
      <c r="A297" s="8" t="s">
        <v>51</v>
      </c>
      <c r="B297" s="9" t="n">
        <v>45637</v>
      </c>
    </row>
    <row r="298" customFormat="false" ht="15" hidden="false" customHeight="false" outlineLevel="0" collapsed="false">
      <c r="A298" s="8" t="s">
        <v>154</v>
      </c>
      <c r="B298" s="9" t="n">
        <v>45607</v>
      </c>
    </row>
    <row r="299" customFormat="false" ht="15" hidden="false" customHeight="false" outlineLevel="0" collapsed="false">
      <c r="A299" s="8" t="s">
        <v>65</v>
      </c>
      <c r="B299" s="9" t="n">
        <v>45555</v>
      </c>
    </row>
    <row r="300" customFormat="false" ht="15" hidden="false" customHeight="false" outlineLevel="0" collapsed="false">
      <c r="A300" s="8" t="s">
        <v>57</v>
      </c>
      <c r="B300" s="9" t="n">
        <v>45506</v>
      </c>
    </row>
    <row r="301" customFormat="false" ht="15" hidden="false" customHeight="false" outlineLevel="0" collapsed="false">
      <c r="A301" s="8" t="s">
        <v>155</v>
      </c>
      <c r="B301" s="9" t="n">
        <v>45613</v>
      </c>
    </row>
    <row r="302" customFormat="false" ht="15" hidden="false" customHeight="false" outlineLevel="0" collapsed="false">
      <c r="A302" s="8" t="s">
        <v>34</v>
      </c>
      <c r="B302" s="9" t="n">
        <v>45428</v>
      </c>
    </row>
    <row r="303" customFormat="false" ht="15" hidden="false" customHeight="false" outlineLevel="0" collapsed="false">
      <c r="A303" s="8" t="s">
        <v>34</v>
      </c>
      <c r="B303" s="9" t="n">
        <v>45529</v>
      </c>
    </row>
    <row r="304" customFormat="false" ht="15" hidden="false" customHeight="false" outlineLevel="0" collapsed="false">
      <c r="A304" s="8" t="s">
        <v>156</v>
      </c>
      <c r="B304" s="9" t="n">
        <v>45349</v>
      </c>
    </row>
    <row r="305" customFormat="false" ht="15" hidden="false" customHeight="false" outlineLevel="0" collapsed="false">
      <c r="A305" s="8" t="s">
        <v>154</v>
      </c>
      <c r="B305" s="9" t="n">
        <v>45542</v>
      </c>
    </row>
    <row r="306" customFormat="false" ht="15" hidden="false" customHeight="false" outlineLevel="0" collapsed="false">
      <c r="A306" s="8" t="s">
        <v>143</v>
      </c>
      <c r="B306" s="9" t="n">
        <v>45318</v>
      </c>
    </row>
    <row r="307" customFormat="false" ht="15" hidden="false" customHeight="false" outlineLevel="0" collapsed="false">
      <c r="A307" s="8" t="s">
        <v>114</v>
      </c>
      <c r="B307" s="9" t="n">
        <v>45580</v>
      </c>
    </row>
    <row r="308" customFormat="false" ht="15" hidden="false" customHeight="false" outlineLevel="0" collapsed="false">
      <c r="A308" s="8" t="s">
        <v>78</v>
      </c>
      <c r="B308" s="9" t="n">
        <v>45328</v>
      </c>
    </row>
    <row r="309" customFormat="false" ht="15" hidden="false" customHeight="false" outlineLevel="0" collapsed="false">
      <c r="A309" s="8" t="s">
        <v>152</v>
      </c>
      <c r="B309" s="9" t="n">
        <v>45662</v>
      </c>
    </row>
    <row r="310" customFormat="false" ht="15" hidden="false" customHeight="false" outlineLevel="0" collapsed="false">
      <c r="A310" s="8" t="s">
        <v>107</v>
      </c>
      <c r="B310" s="9" t="n">
        <v>45415</v>
      </c>
    </row>
    <row r="311" customFormat="false" ht="15" hidden="false" customHeight="false" outlineLevel="0" collapsed="false">
      <c r="A311" s="8" t="s">
        <v>58</v>
      </c>
      <c r="B311" s="9" t="n">
        <v>45769</v>
      </c>
    </row>
    <row r="312" customFormat="false" ht="15" hidden="false" customHeight="false" outlineLevel="0" collapsed="false">
      <c r="A312" s="8" t="s">
        <v>157</v>
      </c>
      <c r="B312" s="9" t="n">
        <v>45364</v>
      </c>
    </row>
    <row r="313" customFormat="false" ht="15" hidden="false" customHeight="false" outlineLevel="0" collapsed="false">
      <c r="A313" s="8" t="s">
        <v>102</v>
      </c>
      <c r="B313" s="9" t="n">
        <v>45664</v>
      </c>
    </row>
    <row r="314" customFormat="false" ht="15" hidden="false" customHeight="false" outlineLevel="0" collapsed="false">
      <c r="A314" s="8" t="s">
        <v>40</v>
      </c>
      <c r="B314" s="9" t="n">
        <v>45700</v>
      </c>
    </row>
    <row r="315" customFormat="false" ht="15" hidden="false" customHeight="false" outlineLevel="0" collapsed="false">
      <c r="A315" s="8" t="s">
        <v>72</v>
      </c>
      <c r="B315" s="9" t="n">
        <v>45553</v>
      </c>
    </row>
    <row r="316" customFormat="false" ht="15" hidden="false" customHeight="false" outlineLevel="0" collapsed="false">
      <c r="A316" s="8" t="s">
        <v>123</v>
      </c>
      <c r="B316" s="9" t="n">
        <v>45543</v>
      </c>
    </row>
    <row r="317" customFormat="false" ht="15" hidden="false" customHeight="false" outlineLevel="0" collapsed="false">
      <c r="A317" s="8" t="s">
        <v>113</v>
      </c>
      <c r="B317" s="9" t="n">
        <v>45559</v>
      </c>
    </row>
    <row r="318" customFormat="false" ht="15" hidden="false" customHeight="false" outlineLevel="0" collapsed="false">
      <c r="A318" s="8" t="s">
        <v>96</v>
      </c>
      <c r="B318" s="9" t="n">
        <v>45456</v>
      </c>
    </row>
    <row r="319" customFormat="false" ht="15" hidden="false" customHeight="false" outlineLevel="0" collapsed="false">
      <c r="A319" s="8" t="s">
        <v>65</v>
      </c>
      <c r="B319" s="9" t="n">
        <v>45428</v>
      </c>
    </row>
    <row r="320" customFormat="false" ht="15" hidden="false" customHeight="false" outlineLevel="0" collapsed="false">
      <c r="A320" s="8" t="s">
        <v>38</v>
      </c>
      <c r="B320" s="9" t="n">
        <v>45592</v>
      </c>
    </row>
    <row r="321" customFormat="false" ht="15" hidden="false" customHeight="false" outlineLevel="0" collapsed="false">
      <c r="A321" s="8" t="s">
        <v>158</v>
      </c>
      <c r="B321" s="9" t="n">
        <v>45542</v>
      </c>
    </row>
    <row r="322" customFormat="false" ht="15" hidden="false" customHeight="false" outlineLevel="0" collapsed="false">
      <c r="A322" s="8" t="s">
        <v>111</v>
      </c>
      <c r="B322" s="9" t="n">
        <v>45496</v>
      </c>
    </row>
    <row r="323" customFormat="false" ht="15" hidden="false" customHeight="false" outlineLevel="0" collapsed="false">
      <c r="A323" s="8" t="s">
        <v>64</v>
      </c>
      <c r="B323" s="9" t="n">
        <v>45771</v>
      </c>
    </row>
    <row r="324" customFormat="false" ht="15" hidden="false" customHeight="false" outlineLevel="0" collapsed="false">
      <c r="A324" s="8" t="s">
        <v>40</v>
      </c>
      <c r="B324" s="9" t="n">
        <v>45669</v>
      </c>
    </row>
    <row r="325" customFormat="false" ht="15" hidden="false" customHeight="false" outlineLevel="0" collapsed="false">
      <c r="A325" s="8" t="s">
        <v>56</v>
      </c>
      <c r="B325" s="9" t="n">
        <v>45466</v>
      </c>
    </row>
    <row r="326" customFormat="false" ht="15" hidden="false" customHeight="false" outlineLevel="0" collapsed="false">
      <c r="A326" s="8" t="s">
        <v>159</v>
      </c>
      <c r="B326" s="9" t="n">
        <v>45494</v>
      </c>
    </row>
    <row r="327" customFormat="false" ht="15" hidden="false" customHeight="false" outlineLevel="0" collapsed="false">
      <c r="A327" s="8" t="s">
        <v>62</v>
      </c>
      <c r="B327" s="9" t="n">
        <v>45571</v>
      </c>
    </row>
    <row r="328" customFormat="false" ht="15" hidden="false" customHeight="false" outlineLevel="0" collapsed="false">
      <c r="A328" s="8" t="s">
        <v>49</v>
      </c>
      <c r="B328" s="9" t="n">
        <v>45314</v>
      </c>
    </row>
    <row r="329" customFormat="false" ht="15" hidden="false" customHeight="false" outlineLevel="0" collapsed="false">
      <c r="A329" s="8" t="s">
        <v>102</v>
      </c>
      <c r="B329" s="9" t="n">
        <v>45714</v>
      </c>
    </row>
    <row r="330" customFormat="false" ht="15" hidden="false" customHeight="false" outlineLevel="0" collapsed="false">
      <c r="A330" s="8" t="s">
        <v>131</v>
      </c>
      <c r="B330" s="9" t="n">
        <v>45461</v>
      </c>
    </row>
    <row r="331" customFormat="false" ht="15" hidden="false" customHeight="false" outlineLevel="0" collapsed="false">
      <c r="A331" s="8" t="s">
        <v>138</v>
      </c>
      <c r="B331" s="9" t="n">
        <v>45511</v>
      </c>
    </row>
    <row r="332" customFormat="false" ht="15" hidden="false" customHeight="false" outlineLevel="0" collapsed="false">
      <c r="A332" s="8" t="s">
        <v>107</v>
      </c>
      <c r="B332" s="9" t="n">
        <v>45386</v>
      </c>
    </row>
    <row r="333" customFormat="false" ht="15" hidden="false" customHeight="false" outlineLevel="0" collapsed="false">
      <c r="A333" s="8" t="s">
        <v>65</v>
      </c>
      <c r="B333" s="9" t="n">
        <v>45394</v>
      </c>
    </row>
    <row r="334" customFormat="false" ht="15" hidden="false" customHeight="false" outlineLevel="0" collapsed="false">
      <c r="A334" s="8" t="s">
        <v>91</v>
      </c>
      <c r="B334" s="9" t="n">
        <v>45639</v>
      </c>
    </row>
    <row r="335" customFormat="false" ht="15" hidden="false" customHeight="false" outlineLevel="0" collapsed="false">
      <c r="A335" s="8" t="s">
        <v>96</v>
      </c>
      <c r="B335" s="9" t="n">
        <v>45618</v>
      </c>
    </row>
    <row r="336" customFormat="false" ht="15" hidden="false" customHeight="false" outlineLevel="0" collapsed="false">
      <c r="A336" s="8" t="s">
        <v>57</v>
      </c>
      <c r="B336" s="9" t="n">
        <v>45359</v>
      </c>
    </row>
    <row r="337" customFormat="false" ht="15" hidden="false" customHeight="false" outlineLevel="0" collapsed="false">
      <c r="A337" s="8" t="s">
        <v>155</v>
      </c>
      <c r="B337" s="9" t="n">
        <v>45583</v>
      </c>
    </row>
    <row r="338" customFormat="false" ht="15" hidden="false" customHeight="false" outlineLevel="0" collapsed="false">
      <c r="A338" s="8" t="s">
        <v>100</v>
      </c>
      <c r="B338" s="9" t="n">
        <v>45482</v>
      </c>
    </row>
    <row r="339" customFormat="false" ht="15" hidden="false" customHeight="false" outlineLevel="0" collapsed="false">
      <c r="A339" s="8" t="s">
        <v>38</v>
      </c>
      <c r="B339" s="9" t="n">
        <v>45734</v>
      </c>
    </row>
    <row r="340" customFormat="false" ht="15" hidden="false" customHeight="false" outlineLevel="0" collapsed="false">
      <c r="A340" s="8" t="s">
        <v>36</v>
      </c>
      <c r="B340" s="9" t="n">
        <v>45349</v>
      </c>
    </row>
    <row r="341" customFormat="false" ht="15" hidden="false" customHeight="false" outlineLevel="0" collapsed="false">
      <c r="A341" s="8" t="s">
        <v>160</v>
      </c>
      <c r="B341" s="9" t="n">
        <v>45357</v>
      </c>
    </row>
    <row r="342" customFormat="false" ht="15" hidden="false" customHeight="false" outlineLevel="0" collapsed="false">
      <c r="A342" s="8" t="s">
        <v>42</v>
      </c>
      <c r="B342" s="9" t="n">
        <v>45425</v>
      </c>
    </row>
    <row r="343" customFormat="false" ht="15" hidden="false" customHeight="false" outlineLevel="0" collapsed="false">
      <c r="A343" s="8" t="s">
        <v>58</v>
      </c>
      <c r="B343" s="9" t="n">
        <v>45690</v>
      </c>
    </row>
    <row r="344" customFormat="false" ht="15" hidden="false" customHeight="false" outlineLevel="0" collapsed="false">
      <c r="A344" s="8" t="s">
        <v>43</v>
      </c>
      <c r="B344" s="9" t="n">
        <v>45593</v>
      </c>
    </row>
    <row r="345" customFormat="false" ht="15" hidden="false" customHeight="false" outlineLevel="0" collapsed="false">
      <c r="A345" s="8" t="s">
        <v>123</v>
      </c>
      <c r="B345" s="9" t="n">
        <v>45619</v>
      </c>
    </row>
    <row r="346" customFormat="false" ht="15" hidden="false" customHeight="false" outlineLevel="0" collapsed="false">
      <c r="A346" s="8" t="s">
        <v>161</v>
      </c>
      <c r="B346" s="9" t="n">
        <v>45375</v>
      </c>
    </row>
    <row r="347" customFormat="false" ht="15" hidden="false" customHeight="false" outlineLevel="0" collapsed="false">
      <c r="A347" s="8" t="s">
        <v>41</v>
      </c>
      <c r="B347" s="9" t="n">
        <v>45420</v>
      </c>
    </row>
    <row r="348" customFormat="false" ht="15" hidden="false" customHeight="false" outlineLevel="0" collapsed="false">
      <c r="A348" s="8" t="s">
        <v>84</v>
      </c>
      <c r="B348" s="9" t="n">
        <v>45654</v>
      </c>
    </row>
    <row r="349" customFormat="false" ht="15" hidden="false" customHeight="false" outlineLevel="0" collapsed="false">
      <c r="A349" s="8" t="s">
        <v>67</v>
      </c>
      <c r="B349" s="9" t="n">
        <v>45568</v>
      </c>
    </row>
    <row r="350" customFormat="false" ht="15" hidden="false" customHeight="false" outlineLevel="0" collapsed="false">
      <c r="A350" s="8" t="s">
        <v>80</v>
      </c>
      <c r="B350" s="9" t="n">
        <v>45725</v>
      </c>
    </row>
    <row r="351" customFormat="false" ht="15" hidden="false" customHeight="false" outlineLevel="0" collapsed="false">
      <c r="A351" s="8" t="s">
        <v>57</v>
      </c>
      <c r="B351" s="9" t="n">
        <v>45610</v>
      </c>
    </row>
    <row r="352" customFormat="false" ht="15" hidden="false" customHeight="false" outlineLevel="0" collapsed="false">
      <c r="A352" s="8" t="s">
        <v>108</v>
      </c>
      <c r="B352" s="9" t="n">
        <v>45516</v>
      </c>
    </row>
    <row r="353" customFormat="false" ht="15" hidden="false" customHeight="false" outlineLevel="0" collapsed="false">
      <c r="A353" s="8" t="s">
        <v>70</v>
      </c>
      <c r="B353" s="9" t="n">
        <v>45742</v>
      </c>
    </row>
    <row r="354" customFormat="false" ht="15" hidden="false" customHeight="false" outlineLevel="0" collapsed="false">
      <c r="A354" s="8" t="s">
        <v>43</v>
      </c>
      <c r="B354" s="9" t="n">
        <v>45516</v>
      </c>
    </row>
    <row r="355" customFormat="false" ht="15" hidden="false" customHeight="false" outlineLevel="0" collapsed="false">
      <c r="A355" s="8" t="s">
        <v>57</v>
      </c>
      <c r="B355" s="9" t="n">
        <v>45420</v>
      </c>
    </row>
    <row r="356" customFormat="false" ht="15" hidden="false" customHeight="false" outlineLevel="0" collapsed="false">
      <c r="A356" s="8" t="s">
        <v>160</v>
      </c>
      <c r="B356" s="9" t="n">
        <v>45397</v>
      </c>
    </row>
    <row r="357" customFormat="false" ht="15" hidden="false" customHeight="false" outlineLevel="0" collapsed="false">
      <c r="A357" s="8" t="s">
        <v>79</v>
      </c>
      <c r="B357" s="9" t="n">
        <v>45490</v>
      </c>
    </row>
    <row r="358" customFormat="false" ht="15" hidden="false" customHeight="false" outlineLevel="0" collapsed="false">
      <c r="A358" s="8" t="s">
        <v>117</v>
      </c>
      <c r="B358" s="9" t="n">
        <v>45435</v>
      </c>
    </row>
    <row r="359" customFormat="false" ht="15" hidden="false" customHeight="false" outlineLevel="0" collapsed="false">
      <c r="A359" s="8" t="s">
        <v>59</v>
      </c>
      <c r="B359" s="9" t="n">
        <v>45525</v>
      </c>
    </row>
    <row r="360" customFormat="false" ht="15" hidden="false" customHeight="false" outlineLevel="0" collapsed="false">
      <c r="A360" s="8" t="s">
        <v>153</v>
      </c>
      <c r="B360" s="9" t="n">
        <v>45344</v>
      </c>
    </row>
    <row r="361" customFormat="false" ht="15" hidden="false" customHeight="false" outlineLevel="0" collapsed="false">
      <c r="A361" s="8" t="s">
        <v>127</v>
      </c>
      <c r="B361" s="9" t="n">
        <v>45542</v>
      </c>
    </row>
    <row r="362" customFormat="false" ht="15" hidden="false" customHeight="false" outlineLevel="0" collapsed="false">
      <c r="A362" s="8" t="s">
        <v>149</v>
      </c>
      <c r="B362" s="9" t="n">
        <v>45409</v>
      </c>
    </row>
    <row r="363" customFormat="false" ht="15" hidden="false" customHeight="false" outlineLevel="0" collapsed="false">
      <c r="A363" s="8" t="s">
        <v>49</v>
      </c>
      <c r="B363" s="9" t="n">
        <v>45358</v>
      </c>
    </row>
    <row r="364" customFormat="false" ht="15" hidden="false" customHeight="false" outlineLevel="0" collapsed="false">
      <c r="A364" s="8" t="s">
        <v>102</v>
      </c>
      <c r="B364" s="9" t="n">
        <v>45540</v>
      </c>
    </row>
    <row r="365" customFormat="false" ht="15" hidden="false" customHeight="false" outlineLevel="0" collapsed="false">
      <c r="A365" s="8" t="s">
        <v>53</v>
      </c>
      <c r="B365" s="9" t="n">
        <v>45566</v>
      </c>
    </row>
    <row r="366" customFormat="false" ht="15" hidden="false" customHeight="false" outlineLevel="0" collapsed="false">
      <c r="A366" s="8" t="s">
        <v>162</v>
      </c>
      <c r="B366" s="9" t="n">
        <v>45350</v>
      </c>
    </row>
    <row r="367" customFormat="false" ht="15" hidden="false" customHeight="false" outlineLevel="0" collapsed="false">
      <c r="A367" s="8" t="s">
        <v>78</v>
      </c>
      <c r="B367" s="9" t="n">
        <v>45400</v>
      </c>
    </row>
    <row r="368" customFormat="false" ht="15" hidden="false" customHeight="false" outlineLevel="0" collapsed="false">
      <c r="A368" s="8" t="s">
        <v>41</v>
      </c>
      <c r="B368" s="9" t="n">
        <v>45465</v>
      </c>
    </row>
    <row r="369" customFormat="false" ht="15" hidden="false" customHeight="false" outlineLevel="0" collapsed="false">
      <c r="A369" s="8" t="s">
        <v>61</v>
      </c>
      <c r="B369" s="9" t="n">
        <v>45431</v>
      </c>
    </row>
    <row r="370" customFormat="false" ht="15" hidden="false" customHeight="false" outlineLevel="0" collapsed="false">
      <c r="A370" s="8" t="s">
        <v>152</v>
      </c>
      <c r="B370" s="9" t="n">
        <v>45759</v>
      </c>
    </row>
    <row r="371" customFormat="false" ht="15" hidden="false" customHeight="false" outlineLevel="0" collapsed="false">
      <c r="A371" s="8" t="s">
        <v>98</v>
      </c>
      <c r="B371" s="9" t="n">
        <v>45673</v>
      </c>
    </row>
    <row r="372" customFormat="false" ht="15" hidden="false" customHeight="false" outlineLevel="0" collapsed="false">
      <c r="A372" s="8" t="s">
        <v>37</v>
      </c>
      <c r="B372" s="9" t="n">
        <v>45671</v>
      </c>
    </row>
    <row r="373" customFormat="false" ht="15" hidden="false" customHeight="false" outlineLevel="0" collapsed="false">
      <c r="A373" s="8" t="s">
        <v>111</v>
      </c>
      <c r="B373" s="9" t="n">
        <v>45368</v>
      </c>
    </row>
    <row r="374" customFormat="false" ht="15" hidden="false" customHeight="false" outlineLevel="0" collapsed="false">
      <c r="A374" s="8" t="s">
        <v>53</v>
      </c>
      <c r="B374" s="9" t="n">
        <v>45407</v>
      </c>
    </row>
    <row r="375" customFormat="false" ht="15" hidden="false" customHeight="false" outlineLevel="0" collapsed="false">
      <c r="A375" s="8" t="s">
        <v>163</v>
      </c>
      <c r="B375" s="9" t="n">
        <v>45654</v>
      </c>
    </row>
    <row r="376" customFormat="false" ht="15" hidden="false" customHeight="false" outlineLevel="0" collapsed="false">
      <c r="A376" s="8" t="s">
        <v>107</v>
      </c>
      <c r="B376" s="9" t="n">
        <v>45360</v>
      </c>
    </row>
    <row r="377" customFormat="false" ht="15" hidden="false" customHeight="false" outlineLevel="0" collapsed="false">
      <c r="A377" s="8" t="s">
        <v>164</v>
      </c>
      <c r="B377" s="9" t="n">
        <v>45541</v>
      </c>
    </row>
    <row r="378" customFormat="false" ht="15" hidden="false" customHeight="false" outlineLevel="0" collapsed="false">
      <c r="A378" s="8" t="s">
        <v>141</v>
      </c>
      <c r="B378" s="9" t="n">
        <v>45649</v>
      </c>
    </row>
    <row r="379" customFormat="false" ht="15" hidden="false" customHeight="false" outlineLevel="0" collapsed="false">
      <c r="A379" s="8" t="s">
        <v>121</v>
      </c>
      <c r="B379" s="9" t="n">
        <v>45760</v>
      </c>
    </row>
    <row r="380" customFormat="false" ht="15" hidden="false" customHeight="false" outlineLevel="0" collapsed="false">
      <c r="A380" s="8" t="s">
        <v>116</v>
      </c>
      <c r="B380" s="9" t="n">
        <v>45619</v>
      </c>
    </row>
    <row r="381" customFormat="false" ht="15" hidden="false" customHeight="false" outlineLevel="0" collapsed="false">
      <c r="A381" s="8" t="s">
        <v>98</v>
      </c>
      <c r="B381" s="9" t="n">
        <v>45619</v>
      </c>
    </row>
    <row r="382" customFormat="false" ht="15" hidden="false" customHeight="false" outlineLevel="0" collapsed="false">
      <c r="A382" s="8" t="s">
        <v>53</v>
      </c>
      <c r="B382" s="9" t="n">
        <v>45455</v>
      </c>
    </row>
    <row r="383" customFormat="false" ht="15" hidden="false" customHeight="false" outlineLevel="0" collapsed="false">
      <c r="A383" s="8" t="s">
        <v>105</v>
      </c>
      <c r="B383" s="9" t="n">
        <v>45486</v>
      </c>
    </row>
    <row r="384" customFormat="false" ht="15" hidden="false" customHeight="false" outlineLevel="0" collapsed="false">
      <c r="A384" s="8" t="s">
        <v>95</v>
      </c>
      <c r="B384" s="9" t="n">
        <v>45527</v>
      </c>
    </row>
    <row r="385" customFormat="false" ht="15" hidden="false" customHeight="false" outlineLevel="0" collapsed="false">
      <c r="A385" s="8" t="s">
        <v>47</v>
      </c>
      <c r="B385" s="9" t="n">
        <v>45394</v>
      </c>
    </row>
    <row r="386" customFormat="false" ht="15" hidden="false" customHeight="false" outlineLevel="0" collapsed="false">
      <c r="A386" s="8" t="s">
        <v>44</v>
      </c>
      <c r="B386" s="9" t="n">
        <v>45652</v>
      </c>
    </row>
    <row r="387" customFormat="false" ht="15" hidden="false" customHeight="false" outlineLevel="0" collapsed="false">
      <c r="A387" s="8" t="s">
        <v>99</v>
      </c>
      <c r="B387" s="9" t="n">
        <v>45490</v>
      </c>
    </row>
    <row r="388" customFormat="false" ht="15" hidden="false" customHeight="false" outlineLevel="0" collapsed="false">
      <c r="A388" s="8" t="s">
        <v>165</v>
      </c>
      <c r="B388" s="9" t="n">
        <v>45579</v>
      </c>
    </row>
    <row r="389" customFormat="false" ht="15" hidden="false" customHeight="false" outlineLevel="0" collapsed="false">
      <c r="A389" s="8" t="s">
        <v>89</v>
      </c>
      <c r="B389" s="9" t="n">
        <v>45546</v>
      </c>
    </row>
    <row r="390" customFormat="false" ht="15" hidden="false" customHeight="false" outlineLevel="0" collapsed="false">
      <c r="A390" s="8" t="s">
        <v>92</v>
      </c>
      <c r="B390" s="9" t="n">
        <v>45531</v>
      </c>
    </row>
    <row r="391" customFormat="false" ht="15" hidden="false" customHeight="false" outlineLevel="0" collapsed="false">
      <c r="A391" s="8" t="s">
        <v>166</v>
      </c>
      <c r="B391" s="9" t="n">
        <v>45634</v>
      </c>
    </row>
    <row r="392" customFormat="false" ht="15" hidden="false" customHeight="false" outlineLevel="0" collapsed="false">
      <c r="A392" s="8" t="s">
        <v>72</v>
      </c>
      <c r="B392" s="9" t="n">
        <v>45508</v>
      </c>
    </row>
    <row r="393" customFormat="false" ht="15" hidden="false" customHeight="false" outlineLevel="0" collapsed="false">
      <c r="A393" s="8" t="s">
        <v>32</v>
      </c>
      <c r="B393" s="9" t="n">
        <v>45520</v>
      </c>
    </row>
    <row r="394" customFormat="false" ht="15" hidden="false" customHeight="false" outlineLevel="0" collapsed="false">
      <c r="A394" s="8" t="s">
        <v>103</v>
      </c>
      <c r="B394" s="9" t="n">
        <v>45400</v>
      </c>
    </row>
    <row r="395" customFormat="false" ht="15" hidden="false" customHeight="false" outlineLevel="0" collapsed="false">
      <c r="A395" s="8" t="s">
        <v>148</v>
      </c>
      <c r="B395" s="9" t="n">
        <v>45669</v>
      </c>
    </row>
    <row r="396" customFormat="false" ht="15" hidden="false" customHeight="false" outlineLevel="0" collapsed="false">
      <c r="A396" s="8" t="s">
        <v>79</v>
      </c>
      <c r="B396" s="9" t="n">
        <v>45682</v>
      </c>
    </row>
    <row r="397" customFormat="false" ht="15" hidden="false" customHeight="false" outlineLevel="0" collapsed="false">
      <c r="A397" s="8" t="s">
        <v>62</v>
      </c>
      <c r="B397" s="9" t="n">
        <v>45597</v>
      </c>
    </row>
    <row r="398" customFormat="false" ht="15" hidden="false" customHeight="false" outlineLevel="0" collapsed="false">
      <c r="A398" s="8" t="s">
        <v>58</v>
      </c>
      <c r="B398" s="9" t="n">
        <v>45628</v>
      </c>
    </row>
    <row r="399" customFormat="false" ht="15" hidden="false" customHeight="false" outlineLevel="0" collapsed="false">
      <c r="A399" s="8" t="s">
        <v>142</v>
      </c>
      <c r="B399" s="9" t="n">
        <v>45340</v>
      </c>
    </row>
    <row r="400" customFormat="false" ht="15" hidden="false" customHeight="false" outlineLevel="0" collapsed="false">
      <c r="A400" s="8" t="s">
        <v>42</v>
      </c>
      <c r="B400" s="9" t="n">
        <v>45459</v>
      </c>
    </row>
    <row r="401" customFormat="false" ht="15" hidden="false" customHeight="false" outlineLevel="0" collapsed="false">
      <c r="A401" s="8" t="s">
        <v>81</v>
      </c>
      <c r="B401" s="9" t="n">
        <v>45370</v>
      </c>
    </row>
    <row r="402" customFormat="false" ht="15" hidden="false" customHeight="false" outlineLevel="0" collapsed="false">
      <c r="A402" s="8" t="s">
        <v>100</v>
      </c>
      <c r="B402" s="9" t="n">
        <v>45559</v>
      </c>
    </row>
    <row r="403" customFormat="false" ht="15" hidden="false" customHeight="false" outlineLevel="0" collapsed="false">
      <c r="A403" s="8" t="s">
        <v>167</v>
      </c>
      <c r="B403" s="9" t="n">
        <v>45438</v>
      </c>
    </row>
    <row r="404" customFormat="false" ht="15" hidden="false" customHeight="false" outlineLevel="0" collapsed="false">
      <c r="A404" s="8" t="s">
        <v>53</v>
      </c>
      <c r="B404" s="9" t="n">
        <v>45432</v>
      </c>
    </row>
    <row r="405" customFormat="false" ht="15" hidden="false" customHeight="false" outlineLevel="0" collapsed="false">
      <c r="A405" s="8" t="s">
        <v>168</v>
      </c>
      <c r="B405" s="9" t="n">
        <v>45570</v>
      </c>
    </row>
    <row r="406" customFormat="false" ht="15" hidden="false" customHeight="false" outlineLevel="0" collapsed="false">
      <c r="A406" s="8" t="s">
        <v>154</v>
      </c>
      <c r="B406" s="9" t="n">
        <v>45508</v>
      </c>
    </row>
    <row r="407" customFormat="false" ht="15" hidden="false" customHeight="false" outlineLevel="0" collapsed="false">
      <c r="A407" s="8" t="s">
        <v>160</v>
      </c>
      <c r="B407" s="9" t="n">
        <v>45343</v>
      </c>
    </row>
    <row r="408" customFormat="false" ht="15" hidden="false" customHeight="false" outlineLevel="0" collapsed="false">
      <c r="A408" s="8" t="s">
        <v>116</v>
      </c>
      <c r="B408" s="9" t="n">
        <v>45562</v>
      </c>
    </row>
    <row r="409" customFormat="false" ht="15" hidden="false" customHeight="false" outlineLevel="0" collapsed="false">
      <c r="A409" s="8" t="s">
        <v>92</v>
      </c>
      <c r="B409" s="9" t="n">
        <v>45582</v>
      </c>
    </row>
    <row r="410" customFormat="false" ht="15" hidden="false" customHeight="false" outlineLevel="0" collapsed="false">
      <c r="A410" s="8" t="s">
        <v>100</v>
      </c>
      <c r="B410" s="9" t="n">
        <v>45346</v>
      </c>
    </row>
    <row r="411" customFormat="false" ht="15" hidden="false" customHeight="false" outlineLevel="0" collapsed="false">
      <c r="A411" s="8" t="s">
        <v>53</v>
      </c>
      <c r="B411" s="9" t="n">
        <v>45558</v>
      </c>
    </row>
    <row r="412" customFormat="false" ht="15" hidden="false" customHeight="false" outlineLevel="0" collapsed="false">
      <c r="A412" s="8" t="s">
        <v>79</v>
      </c>
      <c r="B412" s="9" t="n">
        <v>45452</v>
      </c>
    </row>
    <row r="413" customFormat="false" ht="15" hidden="false" customHeight="false" outlineLevel="0" collapsed="false">
      <c r="A413" s="8" t="s">
        <v>62</v>
      </c>
      <c r="B413" s="9" t="n">
        <v>45628</v>
      </c>
    </row>
    <row r="414" customFormat="false" ht="15" hidden="false" customHeight="false" outlineLevel="0" collapsed="false">
      <c r="A414" s="8" t="s">
        <v>127</v>
      </c>
      <c r="B414" s="9" t="n">
        <v>45601</v>
      </c>
    </row>
    <row r="415" customFormat="false" ht="15" hidden="false" customHeight="false" outlineLevel="0" collapsed="false">
      <c r="A415" s="8" t="s">
        <v>96</v>
      </c>
      <c r="B415" s="9" t="n">
        <v>45517</v>
      </c>
    </row>
    <row r="416" customFormat="false" ht="15" hidden="false" customHeight="false" outlineLevel="0" collapsed="false">
      <c r="A416" s="8" t="s">
        <v>127</v>
      </c>
      <c r="B416" s="9" t="n">
        <v>45627</v>
      </c>
    </row>
    <row r="417" customFormat="false" ht="15" hidden="false" customHeight="false" outlineLevel="0" collapsed="false">
      <c r="A417" s="8" t="s">
        <v>75</v>
      </c>
      <c r="B417" s="9" t="n">
        <v>45491</v>
      </c>
    </row>
    <row r="418" customFormat="false" ht="15" hidden="false" customHeight="false" outlineLevel="0" collapsed="false">
      <c r="A418" s="8" t="s">
        <v>71</v>
      </c>
      <c r="B418" s="9" t="n">
        <v>45701</v>
      </c>
    </row>
    <row r="419" customFormat="false" ht="15" hidden="false" customHeight="false" outlineLevel="0" collapsed="false">
      <c r="A419" s="8" t="s">
        <v>115</v>
      </c>
      <c r="B419" s="9" t="n">
        <v>45647</v>
      </c>
    </row>
    <row r="420" customFormat="false" ht="15" hidden="false" customHeight="false" outlineLevel="0" collapsed="false">
      <c r="A420" s="8" t="s">
        <v>43</v>
      </c>
      <c r="B420" s="9" t="n">
        <v>45562</v>
      </c>
    </row>
    <row r="421" customFormat="false" ht="15" hidden="false" customHeight="false" outlineLevel="0" collapsed="false">
      <c r="A421" s="8" t="s">
        <v>57</v>
      </c>
      <c r="B421" s="9" t="n">
        <v>45453</v>
      </c>
    </row>
    <row r="422" customFormat="false" ht="15" hidden="false" customHeight="false" outlineLevel="0" collapsed="false">
      <c r="A422" s="8" t="s">
        <v>59</v>
      </c>
      <c r="B422" s="9" t="n">
        <v>45568</v>
      </c>
    </row>
    <row r="423" customFormat="false" ht="15" hidden="false" customHeight="false" outlineLevel="0" collapsed="false">
      <c r="A423" s="8" t="s">
        <v>105</v>
      </c>
      <c r="B423" s="9" t="n">
        <v>45465</v>
      </c>
    </row>
    <row r="424" customFormat="false" ht="15" hidden="false" customHeight="false" outlineLevel="0" collapsed="false">
      <c r="A424" s="8" t="s">
        <v>75</v>
      </c>
      <c r="B424" s="9" t="n">
        <v>45383</v>
      </c>
    </row>
    <row r="425" customFormat="false" ht="15" hidden="false" customHeight="false" outlineLevel="0" collapsed="false">
      <c r="A425" s="8" t="s">
        <v>135</v>
      </c>
      <c r="B425" s="9" t="n">
        <v>45491</v>
      </c>
    </row>
    <row r="426" customFormat="false" ht="15" hidden="false" customHeight="false" outlineLevel="0" collapsed="false">
      <c r="A426" s="8" t="s">
        <v>53</v>
      </c>
      <c r="B426" s="9" t="n">
        <v>45620</v>
      </c>
    </row>
    <row r="427" customFormat="false" ht="15" hidden="false" customHeight="false" outlineLevel="0" collapsed="false">
      <c r="A427" s="8" t="s">
        <v>70</v>
      </c>
      <c r="B427" s="9" t="n">
        <v>45578</v>
      </c>
    </row>
    <row r="428" customFormat="false" ht="15" hidden="false" customHeight="false" outlineLevel="0" collapsed="false">
      <c r="A428" s="8" t="s">
        <v>140</v>
      </c>
      <c r="B428" s="9" t="n">
        <v>45672</v>
      </c>
    </row>
    <row r="429" customFormat="false" ht="15" hidden="false" customHeight="false" outlineLevel="0" collapsed="false">
      <c r="A429" s="8" t="s">
        <v>118</v>
      </c>
      <c r="B429" s="9" t="n">
        <v>45649</v>
      </c>
    </row>
    <row r="430" customFormat="false" ht="15" hidden="false" customHeight="false" outlineLevel="0" collapsed="false">
      <c r="A430" s="8" t="s">
        <v>46</v>
      </c>
      <c r="B430" s="9" t="n">
        <v>45506</v>
      </c>
    </row>
    <row r="431" customFormat="false" ht="15" hidden="false" customHeight="false" outlineLevel="0" collapsed="false">
      <c r="A431" s="8" t="s">
        <v>91</v>
      </c>
      <c r="B431" s="9" t="n">
        <v>45666</v>
      </c>
    </row>
    <row r="432" customFormat="false" ht="15" hidden="false" customHeight="false" outlineLevel="0" collapsed="false">
      <c r="A432" s="8" t="s">
        <v>105</v>
      </c>
      <c r="B432" s="9" t="n">
        <v>45513</v>
      </c>
    </row>
    <row r="433" customFormat="false" ht="15" hidden="false" customHeight="false" outlineLevel="0" collapsed="false">
      <c r="A433" s="8" t="s">
        <v>154</v>
      </c>
      <c r="B433" s="9" t="n">
        <v>45690</v>
      </c>
    </row>
    <row r="434" customFormat="false" ht="15" hidden="false" customHeight="false" outlineLevel="0" collapsed="false">
      <c r="A434" s="8" t="s">
        <v>32</v>
      </c>
      <c r="B434" s="9" t="n">
        <v>45406</v>
      </c>
    </row>
    <row r="435" customFormat="false" ht="15" hidden="false" customHeight="false" outlineLevel="0" collapsed="false">
      <c r="A435" s="8" t="s">
        <v>101</v>
      </c>
      <c r="B435" s="9" t="n">
        <v>45363</v>
      </c>
    </row>
    <row r="436" customFormat="false" ht="15" hidden="false" customHeight="false" outlineLevel="0" collapsed="false">
      <c r="A436" s="8" t="s">
        <v>115</v>
      </c>
      <c r="B436" s="9" t="n">
        <v>45675</v>
      </c>
    </row>
    <row r="437" customFormat="false" ht="15" hidden="false" customHeight="false" outlineLevel="0" collapsed="false">
      <c r="A437" s="8" t="s">
        <v>75</v>
      </c>
      <c r="B437" s="9" t="n">
        <v>45515</v>
      </c>
    </row>
    <row r="438" customFormat="false" ht="15" hidden="false" customHeight="false" outlineLevel="0" collapsed="false">
      <c r="A438" s="8" t="s">
        <v>105</v>
      </c>
      <c r="B438" s="9" t="n">
        <v>45358</v>
      </c>
    </row>
    <row r="439" customFormat="false" ht="15" hidden="false" customHeight="false" outlineLevel="0" collapsed="false">
      <c r="A439" s="8" t="s">
        <v>38</v>
      </c>
      <c r="B439" s="9" t="n">
        <v>45603</v>
      </c>
    </row>
    <row r="440" customFormat="false" ht="15" hidden="false" customHeight="false" outlineLevel="0" collapsed="false">
      <c r="A440" s="8" t="s">
        <v>59</v>
      </c>
      <c r="B440" s="9" t="n">
        <v>45765</v>
      </c>
    </row>
    <row r="441" customFormat="false" ht="15" hidden="false" customHeight="false" outlineLevel="0" collapsed="false">
      <c r="A441" s="8" t="s">
        <v>84</v>
      </c>
      <c r="B441" s="9" t="n">
        <v>45620</v>
      </c>
    </row>
    <row r="442" customFormat="false" ht="15" hidden="false" customHeight="false" outlineLevel="0" collapsed="false">
      <c r="A442" s="8" t="s">
        <v>125</v>
      </c>
      <c r="B442" s="9" t="n">
        <v>45435</v>
      </c>
    </row>
    <row r="443" customFormat="false" ht="15" hidden="false" customHeight="false" outlineLevel="0" collapsed="false">
      <c r="A443" s="8" t="s">
        <v>89</v>
      </c>
      <c r="B443" s="9" t="n">
        <v>45581</v>
      </c>
    </row>
    <row r="444" customFormat="false" ht="15" hidden="false" customHeight="false" outlineLevel="0" collapsed="false">
      <c r="A444" s="8" t="s">
        <v>62</v>
      </c>
      <c r="B444" s="9" t="n">
        <v>45458</v>
      </c>
    </row>
    <row r="445" customFormat="false" ht="15" hidden="false" customHeight="false" outlineLevel="0" collapsed="false">
      <c r="A445" s="8" t="s">
        <v>116</v>
      </c>
      <c r="B445" s="9" t="n">
        <v>45359</v>
      </c>
    </row>
    <row r="446" customFormat="false" ht="15" hidden="false" customHeight="false" outlineLevel="0" collapsed="false">
      <c r="A446" s="8" t="s">
        <v>141</v>
      </c>
      <c r="B446" s="9" t="n">
        <v>45683</v>
      </c>
    </row>
    <row r="447" customFormat="false" ht="15" hidden="false" customHeight="false" outlineLevel="0" collapsed="false">
      <c r="A447" s="8" t="s">
        <v>152</v>
      </c>
      <c r="B447" s="9" t="n">
        <v>45633</v>
      </c>
    </row>
    <row r="448" customFormat="false" ht="15" hidden="false" customHeight="false" outlineLevel="0" collapsed="false">
      <c r="A448" s="8" t="s">
        <v>46</v>
      </c>
      <c r="B448" s="9" t="n">
        <v>45541</v>
      </c>
    </row>
    <row r="449" customFormat="false" ht="15" hidden="false" customHeight="false" outlineLevel="0" collapsed="false">
      <c r="A449" s="8" t="s">
        <v>114</v>
      </c>
      <c r="B449" s="9" t="n">
        <v>45541</v>
      </c>
    </row>
    <row r="450" customFormat="false" ht="15" hidden="false" customHeight="false" outlineLevel="0" collapsed="false">
      <c r="A450" s="8" t="s">
        <v>65</v>
      </c>
      <c r="B450" s="9" t="n">
        <v>45664</v>
      </c>
    </row>
    <row r="451" customFormat="false" ht="15" hidden="false" customHeight="false" outlineLevel="0" collapsed="false">
      <c r="A451" s="8" t="s">
        <v>134</v>
      </c>
      <c r="B451" s="9" t="n">
        <v>45454</v>
      </c>
    </row>
    <row r="452" customFormat="false" ht="15" hidden="false" customHeight="false" outlineLevel="0" collapsed="false">
      <c r="A452" s="8" t="s">
        <v>169</v>
      </c>
      <c r="B452" s="9" t="n">
        <v>45606</v>
      </c>
    </row>
    <row r="453" customFormat="false" ht="15" hidden="false" customHeight="false" outlineLevel="0" collapsed="false">
      <c r="A453" s="8" t="s">
        <v>79</v>
      </c>
      <c r="B453" s="9" t="n">
        <v>45714</v>
      </c>
    </row>
    <row r="454" customFormat="false" ht="15" hidden="false" customHeight="false" outlineLevel="0" collapsed="false">
      <c r="A454" s="8" t="s">
        <v>89</v>
      </c>
      <c r="B454" s="9" t="n">
        <v>45704</v>
      </c>
    </row>
    <row r="455" customFormat="false" ht="15" hidden="false" customHeight="false" outlineLevel="0" collapsed="false">
      <c r="A455" s="8" t="s">
        <v>68</v>
      </c>
      <c r="B455" s="9" t="n">
        <v>45531</v>
      </c>
    </row>
    <row r="456" customFormat="false" ht="15" hidden="false" customHeight="false" outlineLevel="0" collapsed="false">
      <c r="A456" s="8" t="s">
        <v>111</v>
      </c>
      <c r="B456" s="9" t="n">
        <v>45461</v>
      </c>
    </row>
    <row r="457" customFormat="false" ht="15" hidden="false" customHeight="false" outlineLevel="0" collapsed="false">
      <c r="A457" s="8" t="s">
        <v>52</v>
      </c>
      <c r="B457" s="9" t="n">
        <v>45492</v>
      </c>
    </row>
    <row r="458" customFormat="false" ht="15" hidden="false" customHeight="false" outlineLevel="0" collapsed="false">
      <c r="A458" s="8" t="s">
        <v>105</v>
      </c>
      <c r="B458" s="9" t="n">
        <v>45339</v>
      </c>
    </row>
    <row r="459" customFormat="false" ht="15" hidden="false" customHeight="false" outlineLevel="0" collapsed="false">
      <c r="A459" s="8" t="s">
        <v>68</v>
      </c>
      <c r="B459" s="9" t="n">
        <v>45593</v>
      </c>
    </row>
    <row r="460" customFormat="false" ht="15" hidden="false" customHeight="false" outlineLevel="0" collapsed="false">
      <c r="A460" s="8" t="s">
        <v>78</v>
      </c>
      <c r="B460" s="9" t="n">
        <v>45352</v>
      </c>
    </row>
    <row r="461" customFormat="false" ht="15" hidden="false" customHeight="false" outlineLevel="0" collapsed="false">
      <c r="A461" s="8" t="s">
        <v>149</v>
      </c>
      <c r="B461" s="9" t="n">
        <v>45327</v>
      </c>
    </row>
    <row r="462" customFormat="false" ht="15" hidden="false" customHeight="false" outlineLevel="0" collapsed="false">
      <c r="A462" s="8" t="s">
        <v>57</v>
      </c>
      <c r="B462" s="9" t="n">
        <v>45568</v>
      </c>
    </row>
    <row r="463" customFormat="false" ht="15" hidden="false" customHeight="false" outlineLevel="0" collapsed="false">
      <c r="A463" s="8" t="s">
        <v>133</v>
      </c>
      <c r="B463" s="9" t="n">
        <v>45532</v>
      </c>
    </row>
    <row r="464" customFormat="false" ht="15" hidden="false" customHeight="false" outlineLevel="0" collapsed="false">
      <c r="A464" s="8" t="s">
        <v>124</v>
      </c>
      <c r="B464" s="9" t="n">
        <v>45522</v>
      </c>
    </row>
    <row r="465" customFormat="false" ht="15" hidden="false" customHeight="false" outlineLevel="0" collapsed="false">
      <c r="A465" s="8" t="s">
        <v>71</v>
      </c>
      <c r="B465" s="9" t="n">
        <v>45641</v>
      </c>
    </row>
    <row r="466" customFormat="false" ht="15" hidden="false" customHeight="false" outlineLevel="0" collapsed="false">
      <c r="A466" s="8" t="s">
        <v>116</v>
      </c>
      <c r="B466" s="9" t="n">
        <v>45330</v>
      </c>
    </row>
    <row r="467" customFormat="false" ht="15" hidden="false" customHeight="false" outlineLevel="0" collapsed="false">
      <c r="A467" s="8" t="s">
        <v>68</v>
      </c>
      <c r="B467" s="9" t="n">
        <v>45454</v>
      </c>
    </row>
    <row r="468" customFormat="false" ht="15" hidden="false" customHeight="false" outlineLevel="0" collapsed="false">
      <c r="A468" s="8" t="s">
        <v>79</v>
      </c>
      <c r="B468" s="9" t="n">
        <v>45589</v>
      </c>
    </row>
    <row r="469" customFormat="false" ht="15" hidden="false" customHeight="false" outlineLevel="0" collapsed="false">
      <c r="A469" s="8" t="s">
        <v>123</v>
      </c>
      <c r="B469" s="9" t="n">
        <v>45580</v>
      </c>
    </row>
    <row r="470" customFormat="false" ht="15" hidden="false" customHeight="false" outlineLevel="0" collapsed="false">
      <c r="A470" s="8" t="s">
        <v>103</v>
      </c>
      <c r="B470" s="9" t="n">
        <v>45323</v>
      </c>
    </row>
    <row r="471" customFormat="false" ht="15" hidden="false" customHeight="false" outlineLevel="0" collapsed="false">
      <c r="A471" s="8" t="s">
        <v>48</v>
      </c>
      <c r="B471" s="9" t="n">
        <v>45306</v>
      </c>
    </row>
    <row r="472" customFormat="false" ht="15" hidden="false" customHeight="false" outlineLevel="0" collapsed="false">
      <c r="A472" s="8" t="s">
        <v>85</v>
      </c>
      <c r="B472" s="9" t="n">
        <v>45642</v>
      </c>
    </row>
    <row r="473" customFormat="false" ht="15" hidden="false" customHeight="false" outlineLevel="0" collapsed="false">
      <c r="A473" s="8" t="s">
        <v>46</v>
      </c>
      <c r="B473" s="9" t="n">
        <v>45651</v>
      </c>
    </row>
    <row r="474" customFormat="false" ht="15" hidden="false" customHeight="false" outlineLevel="0" collapsed="false">
      <c r="A474" s="8" t="s">
        <v>91</v>
      </c>
      <c r="B474" s="9" t="n">
        <v>45700</v>
      </c>
    </row>
    <row r="475" customFormat="false" ht="15" hidden="false" customHeight="false" outlineLevel="0" collapsed="false">
      <c r="A475" s="8" t="s">
        <v>40</v>
      </c>
      <c r="B475" s="9" t="n">
        <v>45568</v>
      </c>
    </row>
    <row r="476" customFormat="false" ht="15" hidden="false" customHeight="false" outlineLevel="0" collapsed="false">
      <c r="A476" s="8" t="s">
        <v>134</v>
      </c>
      <c r="B476" s="9" t="n">
        <v>45474</v>
      </c>
    </row>
    <row r="477" customFormat="false" ht="15" hidden="false" customHeight="false" outlineLevel="0" collapsed="false">
      <c r="A477" s="8" t="s">
        <v>97</v>
      </c>
      <c r="B477" s="9" t="n">
        <v>45324</v>
      </c>
    </row>
    <row r="478" customFormat="false" ht="15" hidden="false" customHeight="false" outlineLevel="0" collapsed="false">
      <c r="A478" s="8" t="s">
        <v>44</v>
      </c>
      <c r="B478" s="9" t="n">
        <v>45712</v>
      </c>
    </row>
    <row r="479" customFormat="false" ht="15" hidden="false" customHeight="false" outlineLevel="0" collapsed="false">
      <c r="A479" s="8" t="s">
        <v>117</v>
      </c>
      <c r="B479" s="9" t="n">
        <v>45480</v>
      </c>
    </row>
    <row r="480" customFormat="false" ht="15" hidden="false" customHeight="false" outlineLevel="0" collapsed="false">
      <c r="A480" s="8" t="s">
        <v>38</v>
      </c>
      <c r="B480" s="9" t="n">
        <v>45710</v>
      </c>
    </row>
    <row r="481" customFormat="false" ht="15" hidden="false" customHeight="false" outlineLevel="0" collapsed="false">
      <c r="A481" s="8" t="s">
        <v>141</v>
      </c>
      <c r="B481" s="9" t="n">
        <v>45553</v>
      </c>
    </row>
    <row r="482" customFormat="false" ht="15" hidden="false" customHeight="false" outlineLevel="0" collapsed="false">
      <c r="A482" s="8" t="s">
        <v>132</v>
      </c>
      <c r="B482" s="9" t="n">
        <v>45562</v>
      </c>
    </row>
    <row r="483" customFormat="false" ht="15" hidden="false" customHeight="false" outlineLevel="0" collapsed="false">
      <c r="A483" s="8" t="s">
        <v>140</v>
      </c>
      <c r="B483" s="9" t="n">
        <v>45713</v>
      </c>
    </row>
    <row r="484" customFormat="false" ht="15" hidden="false" customHeight="false" outlineLevel="0" collapsed="false">
      <c r="A484" s="8" t="s">
        <v>170</v>
      </c>
      <c r="B484" s="9" t="n">
        <v>45423</v>
      </c>
    </row>
    <row r="485" customFormat="false" ht="15" hidden="false" customHeight="false" outlineLevel="0" collapsed="false">
      <c r="A485" s="8" t="s">
        <v>32</v>
      </c>
      <c r="B485" s="9" t="n">
        <v>45325</v>
      </c>
    </row>
    <row r="486" customFormat="false" ht="15" hidden="false" customHeight="false" outlineLevel="0" collapsed="false">
      <c r="A486" s="8" t="s">
        <v>43</v>
      </c>
      <c r="B486" s="9" t="n">
        <v>45694</v>
      </c>
    </row>
    <row r="487" customFormat="false" ht="15" hidden="false" customHeight="false" outlineLevel="0" collapsed="false">
      <c r="A487" s="8" t="s">
        <v>154</v>
      </c>
      <c r="B487" s="9" t="n">
        <v>45631</v>
      </c>
    </row>
    <row r="488" customFormat="false" ht="15" hidden="false" customHeight="false" outlineLevel="0" collapsed="false">
      <c r="A488" s="8" t="s">
        <v>171</v>
      </c>
      <c r="B488" s="9" t="n">
        <v>45615</v>
      </c>
    </row>
    <row r="489" customFormat="false" ht="15" hidden="false" customHeight="false" outlineLevel="0" collapsed="false">
      <c r="A489" s="8" t="s">
        <v>92</v>
      </c>
      <c r="B489" s="9" t="n">
        <v>45438</v>
      </c>
    </row>
    <row r="490" customFormat="false" ht="15" hidden="false" customHeight="false" outlineLevel="0" collapsed="false">
      <c r="A490" s="8" t="s">
        <v>40</v>
      </c>
      <c r="B490" s="9" t="n">
        <v>45545</v>
      </c>
    </row>
    <row r="491" customFormat="false" ht="15" hidden="false" customHeight="false" outlineLevel="0" collapsed="false">
      <c r="A491" s="8" t="s">
        <v>115</v>
      </c>
      <c r="B491" s="9" t="n">
        <v>45751</v>
      </c>
    </row>
    <row r="492" customFormat="false" ht="15" hidden="false" customHeight="false" outlineLevel="0" collapsed="false">
      <c r="A492" s="8" t="s">
        <v>88</v>
      </c>
      <c r="B492" s="9" t="n">
        <v>45572</v>
      </c>
    </row>
    <row r="493" customFormat="false" ht="15" hidden="false" customHeight="false" outlineLevel="0" collapsed="false">
      <c r="A493" s="8" t="s">
        <v>52</v>
      </c>
      <c r="B493" s="9" t="n">
        <v>45508</v>
      </c>
    </row>
    <row r="494" customFormat="false" ht="15" hidden="false" customHeight="false" outlineLevel="0" collapsed="false">
      <c r="A494" s="8" t="s">
        <v>114</v>
      </c>
      <c r="B494" s="9" t="n">
        <v>45500</v>
      </c>
    </row>
    <row r="495" customFormat="false" ht="15" hidden="false" customHeight="false" outlineLevel="0" collapsed="false">
      <c r="A495" s="8" t="s">
        <v>66</v>
      </c>
      <c r="B495" s="9" t="n">
        <v>45488</v>
      </c>
    </row>
    <row r="496" customFormat="false" ht="15" hidden="false" customHeight="false" outlineLevel="0" collapsed="false">
      <c r="A496" s="8" t="s">
        <v>59</v>
      </c>
      <c r="B496" s="9" t="n">
        <v>45668</v>
      </c>
    </row>
    <row r="497" customFormat="false" ht="15" hidden="false" customHeight="false" outlineLevel="0" collapsed="false">
      <c r="A497" s="8" t="s">
        <v>72</v>
      </c>
      <c r="B497" s="9" t="n">
        <v>45583</v>
      </c>
    </row>
    <row r="498" customFormat="false" ht="15" hidden="false" customHeight="false" outlineLevel="0" collapsed="false">
      <c r="A498" s="8" t="s">
        <v>129</v>
      </c>
      <c r="B498" s="9" t="n">
        <v>45634</v>
      </c>
    </row>
    <row r="499" customFormat="false" ht="15" hidden="false" customHeight="false" outlineLevel="0" collapsed="false">
      <c r="A499" s="8" t="s">
        <v>141</v>
      </c>
      <c r="B499" s="9" t="n">
        <v>45715</v>
      </c>
    </row>
    <row r="500" customFormat="false" ht="15" hidden="false" customHeight="false" outlineLevel="0" collapsed="false">
      <c r="A500" s="8" t="s">
        <v>64</v>
      </c>
      <c r="B500" s="9" t="n">
        <v>45720</v>
      </c>
    </row>
    <row r="501" customFormat="false" ht="15" hidden="false" customHeight="false" outlineLevel="0" collapsed="false">
      <c r="A501" s="8" t="s">
        <v>31</v>
      </c>
      <c r="B501" s="9" t="n">
        <v>45727</v>
      </c>
    </row>
    <row r="502" customFormat="false" ht="15" hidden="false" customHeight="false" outlineLevel="0" collapsed="false">
      <c r="A502" s="8" t="s">
        <v>32</v>
      </c>
      <c r="B502" s="9" t="n">
        <v>45617</v>
      </c>
    </row>
    <row r="503" customFormat="false" ht="15" hidden="false" customHeight="false" outlineLevel="0" collapsed="false">
      <c r="A503" s="8" t="s">
        <v>59</v>
      </c>
      <c r="B503" s="9" t="n">
        <v>45638</v>
      </c>
    </row>
    <row r="504" customFormat="false" ht="15" hidden="false" customHeight="false" outlineLevel="0" collapsed="false">
      <c r="A504" s="8" t="s">
        <v>92</v>
      </c>
      <c r="B504" s="9" t="n">
        <v>45481</v>
      </c>
    </row>
    <row r="505" customFormat="false" ht="15" hidden="false" customHeight="false" outlineLevel="0" collapsed="false">
      <c r="A505" s="8" t="s">
        <v>68</v>
      </c>
      <c r="B505" s="9" t="n">
        <v>45685</v>
      </c>
    </row>
    <row r="506" customFormat="false" ht="15" hidden="false" customHeight="false" outlineLevel="0" collapsed="false">
      <c r="A506" s="8" t="s">
        <v>96</v>
      </c>
      <c r="B506" s="9" t="n">
        <v>45475</v>
      </c>
    </row>
    <row r="507" customFormat="false" ht="15" hidden="false" customHeight="false" outlineLevel="0" collapsed="false">
      <c r="A507" s="8" t="s">
        <v>119</v>
      </c>
      <c r="B507" s="9" t="n">
        <v>45463</v>
      </c>
    </row>
    <row r="508" customFormat="false" ht="15" hidden="false" customHeight="false" outlineLevel="0" collapsed="false">
      <c r="A508" s="8" t="s">
        <v>100</v>
      </c>
      <c r="B508" s="9" t="n">
        <v>45588</v>
      </c>
    </row>
    <row r="509" customFormat="false" ht="15" hidden="false" customHeight="false" outlineLevel="0" collapsed="false">
      <c r="A509" s="8" t="s">
        <v>141</v>
      </c>
      <c r="B509" s="9" t="n">
        <v>45721</v>
      </c>
    </row>
    <row r="510" customFormat="false" ht="15" hidden="false" customHeight="false" outlineLevel="0" collapsed="false">
      <c r="A510" s="8" t="s">
        <v>56</v>
      </c>
      <c r="B510" s="9" t="n">
        <v>45586</v>
      </c>
    </row>
    <row r="511" customFormat="false" ht="15" hidden="false" customHeight="false" outlineLevel="0" collapsed="false">
      <c r="A511" s="8" t="s">
        <v>172</v>
      </c>
      <c r="B511" s="9" t="n">
        <v>45339</v>
      </c>
    </row>
    <row r="512" customFormat="false" ht="15" hidden="false" customHeight="false" outlineLevel="0" collapsed="false">
      <c r="A512" s="8" t="s">
        <v>149</v>
      </c>
      <c r="B512" s="9" t="n">
        <v>45302</v>
      </c>
    </row>
    <row r="513" customFormat="false" ht="15" hidden="false" customHeight="false" outlineLevel="0" collapsed="false">
      <c r="A513" s="8" t="s">
        <v>122</v>
      </c>
      <c r="B513" s="9" t="n">
        <v>45708</v>
      </c>
    </row>
    <row r="514" customFormat="false" ht="15" hidden="false" customHeight="false" outlineLevel="0" collapsed="false">
      <c r="A514" s="8" t="s">
        <v>79</v>
      </c>
      <c r="B514" s="9" t="n">
        <v>45616</v>
      </c>
    </row>
    <row r="515" customFormat="false" ht="15" hidden="false" customHeight="false" outlineLevel="0" collapsed="false">
      <c r="A515" s="8" t="s">
        <v>121</v>
      </c>
      <c r="B515" s="9" t="n">
        <v>45717</v>
      </c>
    </row>
    <row r="516" customFormat="false" ht="15" hidden="false" customHeight="false" outlineLevel="0" collapsed="false">
      <c r="A516" s="8" t="s">
        <v>162</v>
      </c>
      <c r="B516" s="9" t="n">
        <v>45352</v>
      </c>
    </row>
    <row r="517" customFormat="false" ht="15" hidden="false" customHeight="false" outlineLevel="0" collapsed="false">
      <c r="A517" s="8" t="s">
        <v>75</v>
      </c>
      <c r="B517" s="9" t="n">
        <v>45639</v>
      </c>
    </row>
    <row r="518" customFormat="false" ht="15" hidden="false" customHeight="false" outlineLevel="0" collapsed="false">
      <c r="A518" s="8" t="s">
        <v>100</v>
      </c>
      <c r="B518" s="9" t="n">
        <v>45598</v>
      </c>
    </row>
    <row r="519" customFormat="false" ht="15" hidden="false" customHeight="false" outlineLevel="0" collapsed="false">
      <c r="A519" s="8" t="s">
        <v>173</v>
      </c>
      <c r="B519" s="9" t="n">
        <v>45396</v>
      </c>
    </row>
    <row r="520" customFormat="false" ht="15" hidden="false" customHeight="false" outlineLevel="0" collapsed="false">
      <c r="A520" s="8" t="s">
        <v>46</v>
      </c>
      <c r="B520" s="9" t="n">
        <v>45729</v>
      </c>
    </row>
    <row r="521" customFormat="false" ht="15" hidden="false" customHeight="false" outlineLevel="0" collapsed="false">
      <c r="A521" s="8" t="s">
        <v>134</v>
      </c>
      <c r="B521" s="9" t="n">
        <v>45438</v>
      </c>
    </row>
    <row r="522" customFormat="false" ht="15" hidden="false" customHeight="false" outlineLevel="0" collapsed="false">
      <c r="A522" s="8" t="s">
        <v>174</v>
      </c>
      <c r="B522" s="9" t="n">
        <v>45520</v>
      </c>
    </row>
    <row r="523" customFormat="false" ht="15" hidden="false" customHeight="false" outlineLevel="0" collapsed="false">
      <c r="A523" s="8" t="s">
        <v>116</v>
      </c>
      <c r="B523" s="9" t="n">
        <v>45432</v>
      </c>
    </row>
    <row r="524" customFormat="false" ht="15" hidden="false" customHeight="false" outlineLevel="0" collapsed="false">
      <c r="A524" s="8" t="s">
        <v>158</v>
      </c>
      <c r="B524" s="9" t="n">
        <v>45517</v>
      </c>
    </row>
    <row r="525" customFormat="false" ht="15" hidden="false" customHeight="false" outlineLevel="0" collapsed="false">
      <c r="A525" s="8" t="s">
        <v>175</v>
      </c>
      <c r="B525" s="9" t="n">
        <v>45507</v>
      </c>
    </row>
    <row r="526" customFormat="false" ht="15" hidden="false" customHeight="false" outlineLevel="0" collapsed="false">
      <c r="A526" s="8" t="s">
        <v>92</v>
      </c>
      <c r="B526" s="9" t="n">
        <v>45467</v>
      </c>
    </row>
    <row r="527" customFormat="false" ht="15" hidden="false" customHeight="false" outlineLevel="0" collapsed="false">
      <c r="A527" s="8" t="s">
        <v>98</v>
      </c>
      <c r="B527" s="9" t="n">
        <v>45648</v>
      </c>
    </row>
    <row r="528" customFormat="false" ht="15" hidden="false" customHeight="false" outlineLevel="0" collapsed="false">
      <c r="A528" s="8" t="s">
        <v>126</v>
      </c>
      <c r="B528" s="9" t="n">
        <v>45401</v>
      </c>
    </row>
    <row r="529" customFormat="false" ht="15" hidden="false" customHeight="false" outlineLevel="0" collapsed="false">
      <c r="A529" s="8" t="s">
        <v>96</v>
      </c>
      <c r="B529" s="9" t="n">
        <v>45634</v>
      </c>
    </row>
    <row r="530" customFormat="false" ht="15" hidden="false" customHeight="false" outlineLevel="0" collapsed="false">
      <c r="A530" s="8" t="s">
        <v>95</v>
      </c>
      <c r="B530" s="9" t="n">
        <v>45466</v>
      </c>
    </row>
    <row r="531" customFormat="false" ht="15" hidden="false" customHeight="false" outlineLevel="0" collapsed="false">
      <c r="A531" s="8" t="s">
        <v>51</v>
      </c>
      <c r="B531" s="9" t="n">
        <v>45739</v>
      </c>
    </row>
    <row r="532" customFormat="false" ht="15" hidden="false" customHeight="false" outlineLevel="0" collapsed="false">
      <c r="A532" s="8" t="s">
        <v>132</v>
      </c>
      <c r="B532" s="9" t="n">
        <v>45568</v>
      </c>
    </row>
    <row r="533" customFormat="false" ht="15" hidden="false" customHeight="false" outlineLevel="0" collapsed="false">
      <c r="A533" s="8" t="s">
        <v>115</v>
      </c>
      <c r="B533" s="9" t="n">
        <v>45734</v>
      </c>
    </row>
    <row r="534" customFormat="false" ht="15" hidden="false" customHeight="false" outlineLevel="0" collapsed="false">
      <c r="A534" s="8" t="s">
        <v>111</v>
      </c>
      <c r="B534" s="9" t="n">
        <v>45438</v>
      </c>
    </row>
    <row r="535" customFormat="false" ht="15" hidden="false" customHeight="false" outlineLevel="0" collapsed="false">
      <c r="A535" s="8" t="s">
        <v>123</v>
      </c>
      <c r="B535" s="9" t="n">
        <v>45489</v>
      </c>
    </row>
    <row r="536" customFormat="false" ht="15" hidden="false" customHeight="false" outlineLevel="0" collapsed="false">
      <c r="A536" s="8" t="s">
        <v>67</v>
      </c>
      <c r="B536" s="9" t="n">
        <v>45561</v>
      </c>
    </row>
    <row r="537" customFormat="false" ht="15" hidden="false" customHeight="false" outlineLevel="0" collapsed="false">
      <c r="A537" s="8" t="s">
        <v>42</v>
      </c>
      <c r="B537" s="9" t="n">
        <v>45357</v>
      </c>
    </row>
    <row r="538" customFormat="false" ht="15" hidden="false" customHeight="false" outlineLevel="0" collapsed="false">
      <c r="A538" s="8" t="s">
        <v>176</v>
      </c>
      <c r="B538" s="9" t="n">
        <v>45627</v>
      </c>
    </row>
    <row r="539" customFormat="false" ht="15" hidden="false" customHeight="false" outlineLevel="0" collapsed="false">
      <c r="A539" s="8" t="s">
        <v>172</v>
      </c>
      <c r="B539" s="9" t="n">
        <v>45373</v>
      </c>
    </row>
    <row r="540" customFormat="false" ht="15" hidden="false" customHeight="false" outlineLevel="0" collapsed="false">
      <c r="A540" s="8" t="s">
        <v>122</v>
      </c>
      <c r="B540" s="9" t="n">
        <v>45622</v>
      </c>
    </row>
    <row r="541" customFormat="false" ht="15" hidden="false" customHeight="false" outlineLevel="0" collapsed="false">
      <c r="A541" s="8" t="s">
        <v>82</v>
      </c>
      <c r="B541" s="9" t="n">
        <v>45332</v>
      </c>
    </row>
    <row r="542" customFormat="false" ht="15" hidden="false" customHeight="false" outlineLevel="0" collapsed="false">
      <c r="A542" s="8" t="s">
        <v>42</v>
      </c>
      <c r="B542" s="9" t="n">
        <v>45386</v>
      </c>
    </row>
    <row r="543" customFormat="false" ht="15" hidden="false" customHeight="false" outlineLevel="0" collapsed="false">
      <c r="A543" s="8" t="s">
        <v>58</v>
      </c>
      <c r="B543" s="9" t="n">
        <v>45659</v>
      </c>
    </row>
    <row r="544" customFormat="false" ht="15" hidden="false" customHeight="false" outlineLevel="0" collapsed="false">
      <c r="A544" s="8" t="s">
        <v>108</v>
      </c>
      <c r="B544" s="9" t="n">
        <v>45480</v>
      </c>
    </row>
    <row r="545" customFormat="false" ht="15" hidden="false" customHeight="false" outlineLevel="0" collapsed="false">
      <c r="A545" s="8" t="s">
        <v>72</v>
      </c>
      <c r="B545" s="9" t="n">
        <v>45637</v>
      </c>
    </row>
    <row r="546" customFormat="false" ht="15" hidden="false" customHeight="false" outlineLevel="0" collapsed="false">
      <c r="A546" s="8" t="s">
        <v>152</v>
      </c>
      <c r="B546" s="9" t="n">
        <v>45730</v>
      </c>
    </row>
    <row r="547" customFormat="false" ht="15" hidden="false" customHeight="false" outlineLevel="0" collapsed="false">
      <c r="A547" s="8" t="s">
        <v>85</v>
      </c>
      <c r="B547" s="9" t="n">
        <v>45734</v>
      </c>
    </row>
    <row r="548" customFormat="false" ht="15" hidden="false" customHeight="false" outlineLevel="0" collapsed="false">
      <c r="A548" s="8" t="s">
        <v>57</v>
      </c>
      <c r="B548" s="9" t="n">
        <v>45701</v>
      </c>
    </row>
    <row r="549" customFormat="false" ht="15" hidden="false" customHeight="false" outlineLevel="0" collapsed="false">
      <c r="A549" s="8" t="s">
        <v>90</v>
      </c>
      <c r="B549" s="9" t="n">
        <v>45704</v>
      </c>
    </row>
    <row r="550" customFormat="false" ht="15" hidden="false" customHeight="false" outlineLevel="0" collapsed="false">
      <c r="A550" s="8" t="s">
        <v>78</v>
      </c>
      <c r="B550" s="9" t="n">
        <v>45414</v>
      </c>
    </row>
    <row r="551" customFormat="false" ht="15" hidden="false" customHeight="false" outlineLevel="0" collapsed="false">
      <c r="A551" s="8" t="s">
        <v>116</v>
      </c>
      <c r="B551" s="9" t="n">
        <v>45569</v>
      </c>
    </row>
    <row r="552" customFormat="false" ht="15" hidden="false" customHeight="false" outlineLevel="0" collapsed="false">
      <c r="A552" s="8" t="s">
        <v>122</v>
      </c>
      <c r="B552" s="9" t="n">
        <v>45630</v>
      </c>
    </row>
    <row r="553" customFormat="false" ht="15" hidden="false" customHeight="false" outlineLevel="0" collapsed="false">
      <c r="A553" s="8" t="s">
        <v>75</v>
      </c>
      <c r="B553" s="9" t="n">
        <v>45540</v>
      </c>
    </row>
    <row r="554" customFormat="false" ht="15" hidden="false" customHeight="false" outlineLevel="0" collapsed="false">
      <c r="A554" s="8" t="s">
        <v>46</v>
      </c>
      <c r="B554" s="9" t="n">
        <v>45707</v>
      </c>
    </row>
    <row r="555" customFormat="false" ht="15" hidden="false" customHeight="false" outlineLevel="0" collapsed="false">
      <c r="A555" s="8" t="s">
        <v>114</v>
      </c>
      <c r="B555" s="9" t="n">
        <v>45511</v>
      </c>
    </row>
    <row r="556" customFormat="false" ht="15" hidden="false" customHeight="false" outlineLevel="0" collapsed="false">
      <c r="A556" s="8" t="s">
        <v>140</v>
      </c>
      <c r="B556" s="9" t="n">
        <v>45621</v>
      </c>
    </row>
    <row r="557" customFormat="false" ht="15" hidden="false" customHeight="false" outlineLevel="0" collapsed="false">
      <c r="A557" s="8" t="s">
        <v>116</v>
      </c>
      <c r="B557" s="9" t="n">
        <v>45392</v>
      </c>
    </row>
    <row r="558" customFormat="false" ht="15" hidden="false" customHeight="false" outlineLevel="0" collapsed="false">
      <c r="A558" s="8" t="s">
        <v>80</v>
      </c>
      <c r="B558" s="9" t="n">
        <v>45762</v>
      </c>
    </row>
    <row r="559" customFormat="false" ht="15" hidden="false" customHeight="false" outlineLevel="0" collapsed="false">
      <c r="A559" s="8" t="s">
        <v>158</v>
      </c>
      <c r="B559" s="9" t="n">
        <v>45483</v>
      </c>
    </row>
    <row r="560" customFormat="false" ht="15" hidden="false" customHeight="false" outlineLevel="0" collapsed="false">
      <c r="A560" s="8" t="s">
        <v>135</v>
      </c>
      <c r="B560" s="9" t="n">
        <v>45446</v>
      </c>
    </row>
    <row r="561" customFormat="false" ht="15" hidden="false" customHeight="false" outlineLevel="0" collapsed="false">
      <c r="A561" s="8" t="s">
        <v>51</v>
      </c>
      <c r="B561" s="9" t="n">
        <v>45484</v>
      </c>
    </row>
    <row r="562" customFormat="false" ht="15" hidden="false" customHeight="false" outlineLevel="0" collapsed="false">
      <c r="A562" s="8" t="s">
        <v>100</v>
      </c>
      <c r="B562" s="9" t="n">
        <v>45358</v>
      </c>
    </row>
    <row r="563" customFormat="false" ht="15" hidden="false" customHeight="false" outlineLevel="0" collapsed="false">
      <c r="A563" s="8" t="s">
        <v>90</v>
      </c>
      <c r="B563" s="9" t="n">
        <v>45673</v>
      </c>
    </row>
    <row r="564" customFormat="false" ht="15" hidden="false" customHeight="false" outlineLevel="0" collapsed="false">
      <c r="A564" s="8" t="s">
        <v>130</v>
      </c>
      <c r="B564" s="9" t="n">
        <v>45517</v>
      </c>
    </row>
    <row r="565" customFormat="false" ht="15" hidden="false" customHeight="false" outlineLevel="0" collapsed="false">
      <c r="A565" s="8" t="s">
        <v>177</v>
      </c>
      <c r="B565" s="9" t="n">
        <v>45530</v>
      </c>
    </row>
    <row r="566" customFormat="false" ht="15" hidden="false" customHeight="false" outlineLevel="0" collapsed="false">
      <c r="A566" s="8" t="s">
        <v>97</v>
      </c>
      <c r="B566" s="9" t="n">
        <v>45410</v>
      </c>
    </row>
    <row r="567" customFormat="false" ht="15" hidden="false" customHeight="false" outlineLevel="0" collapsed="false">
      <c r="A567" s="8" t="s">
        <v>37</v>
      </c>
      <c r="B567" s="9" t="n">
        <v>45573</v>
      </c>
    </row>
    <row r="568" customFormat="false" ht="15" hidden="false" customHeight="false" outlineLevel="0" collapsed="false">
      <c r="A568" s="8" t="s">
        <v>121</v>
      </c>
      <c r="B568" s="9" t="n">
        <v>45710</v>
      </c>
    </row>
    <row r="569" customFormat="false" ht="15" hidden="false" customHeight="false" outlineLevel="0" collapsed="false">
      <c r="A569" s="8" t="s">
        <v>102</v>
      </c>
      <c r="B569" s="9" t="n">
        <v>45531</v>
      </c>
    </row>
    <row r="570" customFormat="false" ht="15" hidden="false" customHeight="false" outlineLevel="0" collapsed="false">
      <c r="A570" s="8" t="s">
        <v>58</v>
      </c>
      <c r="B570" s="9" t="n">
        <v>45720</v>
      </c>
    </row>
    <row r="571" customFormat="false" ht="15" hidden="false" customHeight="false" outlineLevel="0" collapsed="false">
      <c r="A571" s="8" t="s">
        <v>108</v>
      </c>
      <c r="B571" s="9" t="n">
        <v>45440</v>
      </c>
    </row>
    <row r="572" customFormat="false" ht="15" hidden="false" customHeight="false" outlineLevel="0" collapsed="false">
      <c r="A572" s="8" t="s">
        <v>33</v>
      </c>
      <c r="B572" s="9" t="n">
        <v>45458</v>
      </c>
    </row>
    <row r="573" customFormat="false" ht="15" hidden="false" customHeight="false" outlineLevel="0" collapsed="false">
      <c r="A573" s="8" t="s">
        <v>116</v>
      </c>
      <c r="B573" s="9" t="n">
        <v>45445</v>
      </c>
    </row>
    <row r="574" customFormat="false" ht="15" hidden="false" customHeight="false" outlineLevel="0" collapsed="false">
      <c r="A574" s="8" t="s">
        <v>113</v>
      </c>
      <c r="B574" s="9" t="n">
        <v>45647</v>
      </c>
    </row>
    <row r="575" customFormat="false" ht="15" hidden="false" customHeight="false" outlineLevel="0" collapsed="false">
      <c r="A575" s="8" t="s">
        <v>137</v>
      </c>
      <c r="B575" s="9" t="n">
        <v>45346</v>
      </c>
    </row>
    <row r="576" customFormat="false" ht="15" hidden="false" customHeight="false" outlineLevel="0" collapsed="false">
      <c r="A576" s="8" t="s">
        <v>178</v>
      </c>
      <c r="B576" s="9" t="n">
        <v>45600</v>
      </c>
    </row>
    <row r="577" customFormat="false" ht="15" hidden="false" customHeight="false" outlineLevel="0" collapsed="false">
      <c r="A577" s="8" t="s">
        <v>151</v>
      </c>
      <c r="B577" s="9" t="n">
        <v>45654</v>
      </c>
    </row>
    <row r="578" customFormat="false" ht="15" hidden="false" customHeight="false" outlineLevel="0" collapsed="false">
      <c r="A578" s="8" t="s">
        <v>68</v>
      </c>
      <c r="B578" s="9" t="n">
        <v>45494</v>
      </c>
    </row>
    <row r="579" customFormat="false" ht="15" hidden="false" customHeight="false" outlineLevel="0" collapsed="false">
      <c r="A579" s="8" t="s">
        <v>96</v>
      </c>
      <c r="B579" s="9" t="n">
        <v>45559</v>
      </c>
    </row>
    <row r="580" customFormat="false" ht="15" hidden="false" customHeight="false" outlineLevel="0" collapsed="false">
      <c r="A580" s="8" t="s">
        <v>67</v>
      </c>
      <c r="B580" s="9" t="n">
        <v>45496</v>
      </c>
    </row>
    <row r="581" customFormat="false" ht="15" hidden="false" customHeight="false" outlineLevel="0" collapsed="false">
      <c r="A581" s="8" t="s">
        <v>37</v>
      </c>
      <c r="B581" s="9" t="n">
        <v>45638</v>
      </c>
    </row>
    <row r="582" customFormat="false" ht="15" hidden="false" customHeight="false" outlineLevel="0" collapsed="false">
      <c r="A582" s="8" t="s">
        <v>95</v>
      </c>
      <c r="B582" s="9" t="n">
        <v>45485</v>
      </c>
    </row>
    <row r="583" customFormat="false" ht="15" hidden="false" customHeight="false" outlineLevel="0" collapsed="false">
      <c r="A583" s="8" t="s">
        <v>43</v>
      </c>
      <c r="B583" s="9" t="n">
        <v>45670</v>
      </c>
    </row>
    <row r="584" customFormat="false" ht="15" hidden="false" customHeight="false" outlineLevel="0" collapsed="false">
      <c r="A584" s="8" t="s">
        <v>154</v>
      </c>
      <c r="B584" s="9" t="n">
        <v>45576</v>
      </c>
    </row>
    <row r="585" customFormat="false" ht="15" hidden="false" customHeight="false" outlineLevel="0" collapsed="false">
      <c r="A585" s="8" t="s">
        <v>87</v>
      </c>
      <c r="B585" s="9" t="n">
        <v>45699</v>
      </c>
    </row>
    <row r="586" customFormat="false" ht="15" hidden="false" customHeight="false" outlineLevel="0" collapsed="false">
      <c r="A586" s="8" t="s">
        <v>151</v>
      </c>
      <c r="B586" s="9" t="n">
        <v>45603</v>
      </c>
    </row>
    <row r="587" customFormat="false" ht="15" hidden="false" customHeight="false" outlineLevel="0" collapsed="false">
      <c r="A587" s="8" t="s">
        <v>106</v>
      </c>
      <c r="B587" s="9" t="n">
        <v>45424</v>
      </c>
    </row>
    <row r="588" customFormat="false" ht="15" hidden="false" customHeight="false" outlineLevel="0" collapsed="false">
      <c r="A588" s="8" t="s">
        <v>34</v>
      </c>
      <c r="B588" s="9" t="n">
        <v>45401</v>
      </c>
    </row>
    <row r="589" customFormat="false" ht="15" hidden="false" customHeight="false" outlineLevel="0" collapsed="false">
      <c r="A589" s="8" t="s">
        <v>154</v>
      </c>
      <c r="B589" s="9" t="n">
        <v>45668</v>
      </c>
    </row>
    <row r="590" customFormat="false" ht="15" hidden="false" customHeight="false" outlineLevel="0" collapsed="false">
      <c r="A590" s="8" t="s">
        <v>112</v>
      </c>
      <c r="B590" s="9" t="n">
        <v>45403</v>
      </c>
    </row>
    <row r="591" customFormat="false" ht="15" hidden="false" customHeight="false" outlineLevel="0" collapsed="false">
      <c r="A591" s="8" t="s">
        <v>45</v>
      </c>
      <c r="B591" s="9" t="n">
        <v>45307</v>
      </c>
    </row>
    <row r="592" customFormat="false" ht="15" hidden="false" customHeight="false" outlineLevel="0" collapsed="false">
      <c r="A592" s="8" t="s">
        <v>73</v>
      </c>
      <c r="B592" s="9" t="n">
        <v>45408</v>
      </c>
    </row>
    <row r="593" customFormat="false" ht="15" hidden="false" customHeight="false" outlineLevel="0" collapsed="false">
      <c r="A593" s="8" t="s">
        <v>121</v>
      </c>
      <c r="B593" s="9" t="n">
        <v>45654</v>
      </c>
    </row>
    <row r="594" customFormat="false" ht="15" hidden="false" customHeight="false" outlineLevel="0" collapsed="false">
      <c r="A594" s="8" t="s">
        <v>88</v>
      </c>
      <c r="B594" s="9" t="n">
        <v>45651</v>
      </c>
    </row>
    <row r="595" customFormat="false" ht="15" hidden="false" customHeight="false" outlineLevel="0" collapsed="false">
      <c r="A595" s="8" t="s">
        <v>51</v>
      </c>
      <c r="B595" s="9" t="n">
        <v>45552</v>
      </c>
    </row>
    <row r="596" customFormat="false" ht="15" hidden="false" customHeight="false" outlineLevel="0" collapsed="false">
      <c r="A596" s="8" t="s">
        <v>165</v>
      </c>
      <c r="B596" s="9" t="n">
        <v>45606</v>
      </c>
    </row>
    <row r="597" customFormat="false" ht="15" hidden="false" customHeight="false" outlineLevel="0" collapsed="false">
      <c r="A597" s="8" t="s">
        <v>102</v>
      </c>
      <c r="B597" s="9" t="n">
        <v>45610</v>
      </c>
    </row>
    <row r="598" customFormat="false" ht="15" hidden="false" customHeight="false" outlineLevel="0" collapsed="false">
      <c r="A598" s="8" t="s">
        <v>102</v>
      </c>
      <c r="B598" s="9" t="n">
        <v>45588</v>
      </c>
    </row>
    <row r="599" customFormat="false" ht="15" hidden="false" customHeight="false" outlineLevel="0" collapsed="false">
      <c r="A599" s="8" t="s">
        <v>73</v>
      </c>
      <c r="B599" s="9" t="n">
        <v>45432</v>
      </c>
    </row>
    <row r="600" customFormat="false" ht="15" hidden="false" customHeight="false" outlineLevel="0" collapsed="false">
      <c r="A600" s="8" t="s">
        <v>46</v>
      </c>
      <c r="B600" s="9" t="n">
        <v>45602</v>
      </c>
    </row>
    <row r="601" customFormat="false" ht="15" hidden="false" customHeight="false" outlineLevel="0" collapsed="false">
      <c r="A601" s="8" t="s">
        <v>131</v>
      </c>
      <c r="B601" s="9" t="n">
        <v>45490</v>
      </c>
    </row>
    <row r="602" customFormat="false" ht="15" hidden="false" customHeight="false" outlineLevel="0" collapsed="false">
      <c r="A602" s="8" t="s">
        <v>148</v>
      </c>
      <c r="B602" s="9" t="n">
        <v>45714</v>
      </c>
    </row>
    <row r="603" customFormat="false" ht="15" hidden="false" customHeight="false" outlineLevel="0" collapsed="false">
      <c r="A603" s="8" t="s">
        <v>100</v>
      </c>
      <c r="B603" s="9" t="n">
        <v>45468</v>
      </c>
    </row>
    <row r="604" customFormat="false" ht="15" hidden="false" customHeight="false" outlineLevel="0" collapsed="false">
      <c r="A604" s="8" t="s">
        <v>52</v>
      </c>
      <c r="B604" s="9" t="n">
        <v>45449</v>
      </c>
    </row>
    <row r="605" customFormat="false" ht="15" hidden="false" customHeight="false" outlineLevel="0" collapsed="false">
      <c r="A605" s="8" t="s">
        <v>31</v>
      </c>
      <c r="B605" s="9" t="n">
        <v>45612</v>
      </c>
    </row>
    <row r="606" customFormat="false" ht="15" hidden="false" customHeight="false" outlineLevel="0" collapsed="false">
      <c r="A606" s="8" t="s">
        <v>132</v>
      </c>
      <c r="B606" s="9" t="n">
        <v>45519</v>
      </c>
    </row>
    <row r="607" customFormat="false" ht="15" hidden="false" customHeight="false" outlineLevel="0" collapsed="false">
      <c r="A607" s="8" t="s">
        <v>179</v>
      </c>
      <c r="B607" s="9" t="n">
        <v>45461</v>
      </c>
    </row>
    <row r="608" customFormat="false" ht="15" hidden="false" customHeight="false" outlineLevel="0" collapsed="false">
      <c r="A608" s="8" t="s">
        <v>161</v>
      </c>
      <c r="B608" s="9" t="n">
        <v>45388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20"/>
    <col collapsed="false" customWidth="true" hidden="false" outlineLevel="0" max="5" min="4" style="0" width="14"/>
  </cols>
  <sheetData>
    <row r="1" customFormat="false" ht="15" hidden="false" customHeight="false" outlineLevel="0" collapsed="false">
      <c r="A1" s="7" t="s">
        <v>28</v>
      </c>
      <c r="B1" s="7" t="s">
        <v>29</v>
      </c>
      <c r="C1" s="7" t="s">
        <v>180</v>
      </c>
      <c r="D1" s="7" t="s">
        <v>181</v>
      </c>
      <c r="E1" s="7" t="s">
        <v>182</v>
      </c>
    </row>
    <row r="2" customFormat="false" ht="15" hidden="false" customHeight="false" outlineLevel="0" collapsed="false">
      <c r="A2" s="0" t="str">
        <f aca="false">Transactions!A2</f>
        <v>C0126</v>
      </c>
      <c r="B2" s="10" t="n">
        <f aca="false">Transactions!B2</f>
        <v>45586</v>
      </c>
      <c r="C2" s="11" t="n">
        <f aca="false">EOMONTH(SUMPRODUCT(MIN(IF(Transactions!$A$2:$A$608=A2, Transactions!$B$2:$B$608, 9E+099))), -1)+1</f>
        <v>45566</v>
      </c>
      <c r="D2" s="11" t="n">
        <f aca="false">EOMONTH(B2, -1)+1</f>
        <v>45566</v>
      </c>
      <c r="E2" s="0" t="n">
        <f aca="false">DATEDIF(C2, D2, "M")</f>
        <v>0</v>
      </c>
    </row>
    <row r="3" customFormat="false" ht="15" hidden="false" customHeight="false" outlineLevel="0" collapsed="false">
      <c r="A3" s="0" t="str">
        <f aca="false">Transactions!A3</f>
        <v>C0071</v>
      </c>
      <c r="B3" s="10" t="n">
        <f aca="false">Transactions!B3</f>
        <v>45680</v>
      </c>
      <c r="C3" s="11" t="n">
        <f aca="false">EOMONTH(SUMPRODUCT(MIN(IF(Transactions!$A$2:$A$608=A3, Transactions!$B$2:$B$608, 9E+099))), -1)+1</f>
        <v>45536</v>
      </c>
      <c r="D3" s="11" t="n">
        <f aca="false">EOMONTH(B3, -1)+1</f>
        <v>45658</v>
      </c>
      <c r="E3" s="0" t="n">
        <f aca="false">DATEDIF(C3, D3, "M")</f>
        <v>4</v>
      </c>
    </row>
    <row r="4" customFormat="false" ht="15" hidden="false" customHeight="false" outlineLevel="0" collapsed="false">
      <c r="A4" s="0" t="str">
        <f aca="false">Transactions!A4</f>
        <v>C0066</v>
      </c>
      <c r="B4" s="10" t="n">
        <f aca="false">Transactions!B4</f>
        <v>45702</v>
      </c>
      <c r="C4" s="11" t="n">
        <f aca="false">EOMONTH(SUMPRODUCT(MIN(IF(Transactions!$A$2:$A$608=A4, Transactions!$B$2:$B$608, 9E+099))), -1)+1</f>
        <v>45292</v>
      </c>
      <c r="D4" s="11" t="n">
        <f aca="false">EOMONTH(B4, -1)+1</f>
        <v>45689</v>
      </c>
      <c r="E4" s="0" t="n">
        <f aca="false">DATEDIF(C4, D4, "M")</f>
        <v>13</v>
      </c>
    </row>
    <row r="5" customFormat="false" ht="15" hidden="false" customHeight="false" outlineLevel="0" collapsed="false">
      <c r="A5" s="0" t="str">
        <f aca="false">Transactions!A5</f>
        <v>C0099</v>
      </c>
      <c r="B5" s="10" t="n">
        <f aca="false">Transactions!B5</f>
        <v>45495</v>
      </c>
      <c r="C5" s="11" t="n">
        <f aca="false">EOMONTH(SUMPRODUCT(MIN(IF(Transactions!$A$2:$A$608=A5, Transactions!$B$2:$B$608, 9E+099))), -1)+1</f>
        <v>45444</v>
      </c>
      <c r="D5" s="11" t="n">
        <f aca="false">EOMONTH(B5, -1)+1</f>
        <v>45474</v>
      </c>
      <c r="E5" s="0" t="n">
        <f aca="false">DATEDIF(C5, D5, "M")</f>
        <v>1</v>
      </c>
    </row>
    <row r="6" customFormat="false" ht="15" hidden="false" customHeight="false" outlineLevel="0" collapsed="false">
      <c r="A6" s="0" t="str">
        <f aca="false">Transactions!A6</f>
        <v>C0041</v>
      </c>
      <c r="B6" s="10" t="n">
        <f aca="false">Transactions!B6</f>
        <v>45469</v>
      </c>
      <c r="C6" s="11" t="n">
        <f aca="false">EOMONTH(SUMPRODUCT(MIN(IF(Transactions!$A$2:$A$608=A6, Transactions!$B$2:$B$608, 9E+099))), -1)+1</f>
        <v>45383</v>
      </c>
      <c r="D6" s="11" t="n">
        <f aca="false">EOMONTH(B6, -1)+1</f>
        <v>45444</v>
      </c>
      <c r="E6" s="0" t="n">
        <f aca="false">DATEDIF(C6, D6, "M")</f>
        <v>2</v>
      </c>
    </row>
    <row r="7" customFormat="false" ht="15" hidden="false" customHeight="false" outlineLevel="0" collapsed="false">
      <c r="A7" s="0" t="str">
        <f aca="false">Transactions!A7</f>
        <v>C0042</v>
      </c>
      <c r="B7" s="10" t="n">
        <f aca="false">Transactions!B7</f>
        <v>45591</v>
      </c>
      <c r="C7" s="11" t="n">
        <f aca="false">EOMONTH(SUMPRODUCT(MIN(IF(Transactions!$A$2:$A$608=A7, Transactions!$B$2:$B$608, 9E+099))), -1)+1</f>
        <v>45566</v>
      </c>
      <c r="D7" s="11" t="n">
        <f aca="false">EOMONTH(B7, -1)+1</f>
        <v>45566</v>
      </c>
      <c r="E7" s="0" t="n">
        <f aca="false">DATEDIF(C7, D7, "M")</f>
        <v>0</v>
      </c>
    </row>
    <row r="8" customFormat="false" ht="15" hidden="false" customHeight="false" outlineLevel="0" collapsed="false">
      <c r="A8" s="0" t="str">
        <f aca="false">Transactions!A8</f>
        <v>C0107</v>
      </c>
      <c r="B8" s="10" t="n">
        <f aca="false">Transactions!B8</f>
        <v>45433</v>
      </c>
      <c r="C8" s="11" t="n">
        <f aca="false">EOMONTH(SUMPRODUCT(MIN(IF(Transactions!$A$2:$A$608=A8, Transactions!$B$2:$B$608, 9E+099))), -1)+1</f>
        <v>45292</v>
      </c>
      <c r="D8" s="11" t="n">
        <f aca="false">EOMONTH(B8, -1)+1</f>
        <v>45413</v>
      </c>
      <c r="E8" s="0" t="n">
        <f aca="false">DATEDIF(C8, D8, "M")</f>
        <v>4</v>
      </c>
    </row>
    <row r="9" customFormat="false" ht="15" hidden="false" customHeight="false" outlineLevel="0" collapsed="false">
      <c r="A9" s="0" t="str">
        <f aca="false">Transactions!A9</f>
        <v>C0097</v>
      </c>
      <c r="B9" s="10" t="n">
        <f aca="false">Transactions!B9</f>
        <v>45706</v>
      </c>
      <c r="C9" s="11" t="n">
        <f aca="false">EOMONTH(SUMPRODUCT(MIN(IF(Transactions!$A$2:$A$608=A9, Transactions!$B$2:$B$608, 9E+099))), -1)+1</f>
        <v>45566</v>
      </c>
      <c r="D9" s="11" t="n">
        <f aca="false">EOMONTH(B9, -1)+1</f>
        <v>45689</v>
      </c>
      <c r="E9" s="0" t="n">
        <f aca="false">DATEDIF(C9, D9, "M")</f>
        <v>4</v>
      </c>
    </row>
    <row r="10" customFormat="false" ht="15" hidden="false" customHeight="false" outlineLevel="0" collapsed="false">
      <c r="A10" s="0" t="str">
        <f aca="false">Transactions!A10</f>
        <v>C0071</v>
      </c>
      <c r="B10" s="10" t="n">
        <f aca="false">Transactions!B10</f>
        <v>45540</v>
      </c>
      <c r="C10" s="11" t="n">
        <f aca="false">EOMONTH(SUMPRODUCT(MIN(IF(Transactions!$A$2:$A$608=A10, Transactions!$B$2:$B$608, 9E+099))), -1)+1</f>
        <v>45536</v>
      </c>
      <c r="D10" s="11" t="n">
        <f aca="false">EOMONTH(B10, -1)+1</f>
        <v>45536</v>
      </c>
      <c r="E10" s="0" t="n">
        <f aca="false">DATEDIF(C10, D10, "M")</f>
        <v>0</v>
      </c>
    </row>
    <row r="11" customFormat="false" ht="15" hidden="false" customHeight="false" outlineLevel="0" collapsed="false">
      <c r="A11" s="0" t="str">
        <f aca="false">Transactions!A11</f>
        <v>C0094</v>
      </c>
      <c r="B11" s="10" t="n">
        <f aca="false">Transactions!B11</f>
        <v>45772</v>
      </c>
      <c r="C11" s="11" t="n">
        <f aca="false">EOMONTH(SUMPRODUCT(MIN(IF(Transactions!$A$2:$A$608=A11, Transactions!$B$2:$B$608, 9E+099))), -1)+1</f>
        <v>45505</v>
      </c>
      <c r="D11" s="11" t="n">
        <f aca="false">EOMONTH(B11, -1)+1</f>
        <v>45748</v>
      </c>
      <c r="E11" s="0" t="n">
        <f aca="false">DATEDIF(C11, D11, "M")</f>
        <v>8</v>
      </c>
    </row>
    <row r="12" customFormat="false" ht="15" hidden="false" customHeight="false" outlineLevel="0" collapsed="false">
      <c r="A12" s="0" t="str">
        <f aca="false">Transactions!A12</f>
        <v>C0143</v>
      </c>
      <c r="B12" s="10" t="n">
        <f aca="false">Transactions!B12</f>
        <v>45445</v>
      </c>
      <c r="C12" s="11" t="n">
        <f aca="false">EOMONTH(SUMPRODUCT(MIN(IF(Transactions!$A$2:$A$608=A12, Transactions!$B$2:$B$608, 9E+099))), -1)+1</f>
        <v>45413</v>
      </c>
      <c r="D12" s="11" t="n">
        <f aca="false">EOMONTH(B12, -1)+1</f>
        <v>45444</v>
      </c>
      <c r="E12" s="0" t="n">
        <f aca="false">DATEDIF(C12, D12, "M")</f>
        <v>1</v>
      </c>
    </row>
    <row r="13" customFormat="false" ht="15" hidden="false" customHeight="false" outlineLevel="0" collapsed="false">
      <c r="A13" s="0" t="str">
        <f aca="false">Transactions!A13</f>
        <v>C0066</v>
      </c>
      <c r="B13" s="10" t="n">
        <f aca="false">Transactions!B13</f>
        <v>45637</v>
      </c>
      <c r="C13" s="11" t="n">
        <f aca="false">EOMONTH(SUMPRODUCT(MIN(IF(Transactions!$A$2:$A$608=A13, Transactions!$B$2:$B$608, 9E+099))), -1)+1</f>
        <v>45292</v>
      </c>
      <c r="D13" s="11" t="n">
        <f aca="false">EOMONTH(B13, -1)+1</f>
        <v>45627</v>
      </c>
      <c r="E13" s="0" t="n">
        <f aca="false">DATEDIF(C13, D13, "M")</f>
        <v>11</v>
      </c>
    </row>
    <row r="14" customFormat="false" ht="15" hidden="false" customHeight="false" outlineLevel="0" collapsed="false">
      <c r="A14" s="0" t="str">
        <f aca="false">Transactions!A14</f>
        <v>C0059</v>
      </c>
      <c r="B14" s="10" t="n">
        <f aca="false">Transactions!B14</f>
        <v>45738</v>
      </c>
      <c r="C14" s="11" t="n">
        <f aca="false">EOMONTH(SUMPRODUCT(MIN(IF(Transactions!$A$2:$A$608=A14, Transactions!$B$2:$B$608, 9E+099))), -1)+1</f>
        <v>45536</v>
      </c>
      <c r="D14" s="11" t="n">
        <f aca="false">EOMONTH(B14, -1)+1</f>
        <v>45717</v>
      </c>
      <c r="E14" s="0" t="n">
        <f aca="false">DATEDIF(C14, D14, "M")</f>
        <v>6</v>
      </c>
    </row>
    <row r="15" customFormat="false" ht="15" hidden="false" customHeight="false" outlineLevel="0" collapsed="false">
      <c r="A15" s="0" t="str">
        <f aca="false">Transactions!A15</f>
        <v>C0106</v>
      </c>
      <c r="B15" s="10" t="n">
        <f aca="false">Transactions!B15</f>
        <v>45523</v>
      </c>
      <c r="C15" s="11" t="n">
        <f aca="false">EOMONTH(SUMPRODUCT(MIN(IF(Transactions!$A$2:$A$608=A15, Transactions!$B$2:$B$608, 9E+099))), -1)+1</f>
        <v>45413</v>
      </c>
      <c r="D15" s="11" t="n">
        <f aca="false">EOMONTH(B15, -1)+1</f>
        <v>45505</v>
      </c>
      <c r="E15" s="0" t="n">
        <f aca="false">DATEDIF(C15, D15, "M")</f>
        <v>3</v>
      </c>
    </row>
    <row r="16" customFormat="false" ht="15" hidden="false" customHeight="false" outlineLevel="0" collapsed="false">
      <c r="A16" s="0" t="str">
        <f aca="false">Transactions!A16</f>
        <v>C0112</v>
      </c>
      <c r="B16" s="10" t="n">
        <f aca="false">Transactions!B16</f>
        <v>45694</v>
      </c>
      <c r="C16" s="11" t="n">
        <f aca="false">EOMONTH(SUMPRODUCT(MIN(IF(Transactions!$A$2:$A$608=A16, Transactions!$B$2:$B$608, 9E+099))), -1)+1</f>
        <v>45323</v>
      </c>
      <c r="D16" s="11" t="n">
        <f aca="false">EOMONTH(B16, -1)+1</f>
        <v>45689</v>
      </c>
      <c r="E16" s="0" t="n">
        <f aca="false">DATEDIF(C16, D16, "M")</f>
        <v>12</v>
      </c>
    </row>
    <row r="17" customFormat="false" ht="15" hidden="false" customHeight="false" outlineLevel="0" collapsed="false">
      <c r="A17" s="0" t="str">
        <f aca="false">Transactions!A17</f>
        <v>C0055</v>
      </c>
      <c r="B17" s="10" t="n">
        <f aca="false">Transactions!B17</f>
        <v>45644</v>
      </c>
      <c r="C17" s="11" t="n">
        <f aca="false">EOMONTH(SUMPRODUCT(MIN(IF(Transactions!$A$2:$A$608=A17, Transactions!$B$2:$B$608, 9E+099))), -1)+1</f>
        <v>45505</v>
      </c>
      <c r="D17" s="11" t="n">
        <f aca="false">EOMONTH(B17, -1)+1</f>
        <v>45627</v>
      </c>
      <c r="E17" s="0" t="n">
        <f aca="false">DATEDIF(C17, D17, "M")</f>
        <v>4</v>
      </c>
    </row>
    <row r="18" customFormat="false" ht="15" hidden="false" customHeight="false" outlineLevel="0" collapsed="false">
      <c r="A18" s="0" t="str">
        <f aca="false">Transactions!A18</f>
        <v>C0058</v>
      </c>
      <c r="B18" s="10" t="n">
        <f aca="false">Transactions!B18</f>
        <v>45619</v>
      </c>
      <c r="C18" s="11" t="n">
        <f aca="false">EOMONTH(SUMPRODUCT(MIN(IF(Transactions!$A$2:$A$608=A18, Transactions!$B$2:$B$608, 9E+099))), -1)+1</f>
        <v>45597</v>
      </c>
      <c r="D18" s="11" t="n">
        <f aca="false">EOMONTH(B18, -1)+1</f>
        <v>45597</v>
      </c>
      <c r="E18" s="0" t="n">
        <f aca="false">DATEDIF(C18, D18, "M")</f>
        <v>0</v>
      </c>
    </row>
    <row r="19" customFormat="false" ht="15" hidden="false" customHeight="false" outlineLevel="0" collapsed="false">
      <c r="A19" s="0" t="str">
        <f aca="false">Transactions!A19</f>
        <v>C0066</v>
      </c>
      <c r="B19" s="10" t="n">
        <f aca="false">Transactions!B19</f>
        <v>45490</v>
      </c>
      <c r="C19" s="11" t="n">
        <f aca="false">EOMONTH(SUMPRODUCT(MIN(IF(Transactions!$A$2:$A$608=A19, Transactions!$B$2:$B$608, 9E+099))), -1)+1</f>
        <v>45292</v>
      </c>
      <c r="D19" s="11" t="n">
        <f aca="false">EOMONTH(B19, -1)+1</f>
        <v>45474</v>
      </c>
      <c r="E19" s="0" t="n">
        <f aca="false">DATEDIF(C19, D19, "M")</f>
        <v>6</v>
      </c>
    </row>
    <row r="20" customFormat="false" ht="15" hidden="false" customHeight="false" outlineLevel="0" collapsed="false">
      <c r="A20" s="0" t="str">
        <f aca="false">Transactions!A20</f>
        <v>C0030</v>
      </c>
      <c r="B20" s="10" t="n">
        <f aca="false">Transactions!B20</f>
        <v>45339</v>
      </c>
      <c r="C20" s="11" t="n">
        <f aca="false">EOMONTH(SUMPRODUCT(MIN(IF(Transactions!$A$2:$A$608=A20, Transactions!$B$2:$B$608, 9E+099))), -1)+1</f>
        <v>45292</v>
      </c>
      <c r="D20" s="11" t="n">
        <f aca="false">EOMONTH(B20, -1)+1</f>
        <v>45323</v>
      </c>
      <c r="E20" s="0" t="n">
        <f aca="false">DATEDIF(C20, D20, "M")</f>
        <v>1</v>
      </c>
    </row>
    <row r="21" customFormat="false" ht="15" hidden="false" customHeight="false" outlineLevel="0" collapsed="false">
      <c r="A21" s="0" t="str">
        <f aca="false">Transactions!A21</f>
        <v>C0040</v>
      </c>
      <c r="B21" s="10" t="n">
        <f aca="false">Transactions!B21</f>
        <v>45678</v>
      </c>
      <c r="C21" s="11" t="n">
        <f aca="false">EOMONTH(SUMPRODUCT(MIN(IF(Transactions!$A$2:$A$608=A21, Transactions!$B$2:$B$608, 9E+099))), -1)+1</f>
        <v>45505</v>
      </c>
      <c r="D21" s="11" t="n">
        <f aca="false">EOMONTH(B21, -1)+1</f>
        <v>45658</v>
      </c>
      <c r="E21" s="0" t="n">
        <f aca="false">DATEDIF(C21, D21, "M")</f>
        <v>5</v>
      </c>
    </row>
    <row r="22" customFormat="false" ht="15" hidden="false" customHeight="false" outlineLevel="0" collapsed="false">
      <c r="A22" s="0" t="str">
        <f aca="false">Transactions!A22</f>
        <v>C0031</v>
      </c>
      <c r="B22" s="10" t="n">
        <f aca="false">Transactions!B22</f>
        <v>45367</v>
      </c>
      <c r="C22" s="11" t="n">
        <f aca="false">EOMONTH(SUMPRODUCT(MIN(IF(Transactions!$A$2:$A$608=A22, Transactions!$B$2:$B$608, 9E+099))), -1)+1</f>
        <v>45352</v>
      </c>
      <c r="D22" s="11" t="n">
        <f aca="false">EOMONTH(B22, -1)+1</f>
        <v>45352</v>
      </c>
      <c r="E22" s="0" t="n">
        <f aca="false">DATEDIF(C22, D22, "M")</f>
        <v>0</v>
      </c>
    </row>
    <row r="23" customFormat="false" ht="15" hidden="false" customHeight="false" outlineLevel="0" collapsed="false">
      <c r="A23" s="0" t="str">
        <f aca="false">Transactions!A23</f>
        <v>C0014</v>
      </c>
      <c r="B23" s="10" t="n">
        <f aca="false">Transactions!B23</f>
        <v>45355</v>
      </c>
      <c r="C23" s="11" t="n">
        <f aca="false">EOMONTH(SUMPRODUCT(MIN(IF(Transactions!$A$2:$A$608=A23, Transactions!$B$2:$B$608, 9E+099))), -1)+1</f>
        <v>45292</v>
      </c>
      <c r="D23" s="11" t="n">
        <f aca="false">EOMONTH(B23, -1)+1</f>
        <v>45352</v>
      </c>
      <c r="E23" s="0" t="n">
        <f aca="false">DATEDIF(C23, D23, "M")</f>
        <v>2</v>
      </c>
    </row>
    <row r="24" customFormat="false" ht="15" hidden="false" customHeight="false" outlineLevel="0" collapsed="false">
      <c r="A24" s="0" t="str">
        <f aca="false">Transactions!A24</f>
        <v>C0112</v>
      </c>
      <c r="B24" s="10" t="n">
        <f aca="false">Transactions!B24</f>
        <v>45337</v>
      </c>
      <c r="C24" s="11" t="n">
        <f aca="false">EOMONTH(SUMPRODUCT(MIN(IF(Transactions!$A$2:$A$608=A24, Transactions!$B$2:$B$608, 9E+099))), -1)+1</f>
        <v>45323</v>
      </c>
      <c r="D24" s="11" t="n">
        <f aca="false">EOMONTH(B24, -1)+1</f>
        <v>45323</v>
      </c>
      <c r="E24" s="0" t="n">
        <f aca="false">DATEDIF(C24, D24, "M")</f>
        <v>0</v>
      </c>
    </row>
    <row r="25" customFormat="false" ht="15" hidden="false" customHeight="false" outlineLevel="0" collapsed="false">
      <c r="A25" s="0" t="str">
        <f aca="false">Transactions!A25</f>
        <v>C0124</v>
      </c>
      <c r="B25" s="10" t="n">
        <f aca="false">Transactions!B25</f>
        <v>45332</v>
      </c>
      <c r="C25" s="11" t="n">
        <f aca="false">EOMONTH(SUMPRODUCT(MIN(IF(Transactions!$A$2:$A$608=A25, Transactions!$B$2:$B$608, 9E+099))), -1)+1</f>
        <v>45292</v>
      </c>
      <c r="D25" s="11" t="n">
        <f aca="false">EOMONTH(B25, -1)+1</f>
        <v>45323</v>
      </c>
      <c r="E25" s="0" t="n">
        <f aca="false">DATEDIF(C25, D25, "M")</f>
        <v>1</v>
      </c>
    </row>
    <row r="26" customFormat="false" ht="15" hidden="false" customHeight="false" outlineLevel="0" collapsed="false">
      <c r="A26" s="0" t="str">
        <f aca="false">Transactions!A26</f>
        <v>C0039</v>
      </c>
      <c r="B26" s="10" t="n">
        <f aca="false">Transactions!B26</f>
        <v>45510</v>
      </c>
      <c r="C26" s="11" t="n">
        <f aca="false">EOMONTH(SUMPRODUCT(MIN(IF(Transactions!$A$2:$A$608=A26, Transactions!$B$2:$B$608, 9E+099))), -1)+1</f>
        <v>45505</v>
      </c>
      <c r="D26" s="11" t="n">
        <f aca="false">EOMONTH(B26, -1)+1</f>
        <v>45505</v>
      </c>
      <c r="E26" s="0" t="n">
        <f aca="false">DATEDIF(C26, D26, "M")</f>
        <v>0</v>
      </c>
    </row>
    <row r="27" customFormat="false" ht="15" hidden="false" customHeight="false" outlineLevel="0" collapsed="false">
      <c r="A27" s="0" t="str">
        <f aca="false">Transactions!A27</f>
        <v>C0144</v>
      </c>
      <c r="B27" s="10" t="n">
        <f aca="false">Transactions!B27</f>
        <v>45754</v>
      </c>
      <c r="C27" s="11" t="n">
        <f aca="false">EOMONTH(SUMPRODUCT(MIN(IF(Transactions!$A$2:$A$608=A27, Transactions!$B$2:$B$608, 9E+099))), -1)+1</f>
        <v>45474</v>
      </c>
      <c r="D27" s="11" t="n">
        <f aca="false">EOMONTH(B27, -1)+1</f>
        <v>45748</v>
      </c>
      <c r="E27" s="0" t="n">
        <f aca="false">DATEDIF(C27, D27, "M")</f>
        <v>9</v>
      </c>
    </row>
    <row r="28" customFormat="false" ht="15" hidden="false" customHeight="false" outlineLevel="0" collapsed="false">
      <c r="A28" s="0" t="str">
        <f aca="false">Transactions!A28</f>
        <v>C0075</v>
      </c>
      <c r="B28" s="10" t="n">
        <f aca="false">Transactions!B28</f>
        <v>45541</v>
      </c>
      <c r="C28" s="11" t="n">
        <f aca="false">EOMONTH(SUMPRODUCT(MIN(IF(Transactions!$A$2:$A$608=A28, Transactions!$B$2:$B$608, 9E+099))), -1)+1</f>
        <v>45444</v>
      </c>
      <c r="D28" s="11" t="n">
        <f aca="false">EOMONTH(B28, -1)+1</f>
        <v>45536</v>
      </c>
      <c r="E28" s="0" t="n">
        <f aca="false">DATEDIF(C28, D28, "M")</f>
        <v>3</v>
      </c>
    </row>
    <row r="29" customFormat="false" ht="15" hidden="false" customHeight="false" outlineLevel="0" collapsed="false">
      <c r="A29" s="0" t="str">
        <f aca="false">Transactions!A29</f>
        <v>C0043</v>
      </c>
      <c r="B29" s="10" t="n">
        <f aca="false">Transactions!B29</f>
        <v>45379</v>
      </c>
      <c r="C29" s="11" t="n">
        <f aca="false">EOMONTH(SUMPRODUCT(MIN(IF(Transactions!$A$2:$A$608=A29, Transactions!$B$2:$B$608, 9E+099))), -1)+1</f>
        <v>45352</v>
      </c>
      <c r="D29" s="11" t="n">
        <f aca="false">EOMONTH(B29, -1)+1</f>
        <v>45352</v>
      </c>
      <c r="E29" s="0" t="n">
        <f aca="false">DATEDIF(C29, D29, "M")</f>
        <v>0</v>
      </c>
    </row>
    <row r="30" customFormat="false" ht="15" hidden="false" customHeight="false" outlineLevel="0" collapsed="false">
      <c r="A30" s="0" t="str">
        <f aca="false">Transactions!A30</f>
        <v>C0010</v>
      </c>
      <c r="B30" s="10" t="n">
        <f aca="false">Transactions!B30</f>
        <v>45356</v>
      </c>
      <c r="C30" s="11" t="n">
        <f aca="false">EOMONTH(SUMPRODUCT(MIN(IF(Transactions!$A$2:$A$608=A30, Transactions!$B$2:$B$608, 9E+099))), -1)+1</f>
        <v>45352</v>
      </c>
      <c r="D30" s="11" t="n">
        <f aca="false">EOMONTH(B30, -1)+1</f>
        <v>45352</v>
      </c>
      <c r="E30" s="0" t="n">
        <f aca="false">DATEDIF(C30, D30, "M")</f>
        <v>0</v>
      </c>
    </row>
    <row r="31" customFormat="false" ht="15" hidden="false" customHeight="false" outlineLevel="0" collapsed="false">
      <c r="A31" s="0" t="str">
        <f aca="false">Transactions!A31</f>
        <v>C0141</v>
      </c>
      <c r="B31" s="10" t="n">
        <f aca="false">Transactions!B31</f>
        <v>45601</v>
      </c>
      <c r="C31" s="11" t="n">
        <f aca="false">EOMONTH(SUMPRODUCT(MIN(IF(Transactions!$A$2:$A$608=A31, Transactions!$B$2:$B$608, 9E+099))), -1)+1</f>
        <v>45597</v>
      </c>
      <c r="D31" s="11" t="n">
        <f aca="false">EOMONTH(B31, -1)+1</f>
        <v>45597</v>
      </c>
      <c r="E31" s="0" t="n">
        <f aca="false">DATEDIF(C31, D31, "M")</f>
        <v>0</v>
      </c>
    </row>
    <row r="32" customFormat="false" ht="15" hidden="false" customHeight="false" outlineLevel="0" collapsed="false">
      <c r="A32" s="0" t="str">
        <f aca="false">Transactions!A32</f>
        <v>C0059</v>
      </c>
      <c r="B32" s="10" t="n">
        <f aca="false">Transactions!B32</f>
        <v>45647</v>
      </c>
      <c r="C32" s="11" t="n">
        <f aca="false">EOMONTH(SUMPRODUCT(MIN(IF(Transactions!$A$2:$A$608=A32, Transactions!$B$2:$B$608, 9E+099))), -1)+1</f>
        <v>45536</v>
      </c>
      <c r="D32" s="11" t="n">
        <f aca="false">EOMONTH(B32, -1)+1</f>
        <v>45627</v>
      </c>
      <c r="E32" s="0" t="n">
        <f aca="false">DATEDIF(C32, D32, "M")</f>
        <v>3</v>
      </c>
    </row>
    <row r="33" customFormat="false" ht="15" hidden="false" customHeight="false" outlineLevel="0" collapsed="false">
      <c r="A33" s="0" t="str">
        <f aca="false">Transactions!A33</f>
        <v>C0142</v>
      </c>
      <c r="B33" s="10" t="n">
        <f aca="false">Transactions!B33</f>
        <v>45554</v>
      </c>
      <c r="C33" s="11" t="n">
        <f aca="false">EOMONTH(SUMPRODUCT(MIN(IF(Transactions!$A$2:$A$608=A33, Transactions!$B$2:$B$608, 9E+099))), -1)+1</f>
        <v>45383</v>
      </c>
      <c r="D33" s="11" t="n">
        <f aca="false">EOMONTH(B33, -1)+1</f>
        <v>45536</v>
      </c>
      <c r="E33" s="0" t="n">
        <f aca="false">DATEDIF(C33, D33, "M")</f>
        <v>5</v>
      </c>
    </row>
    <row r="34" customFormat="false" ht="15" hidden="false" customHeight="false" outlineLevel="0" collapsed="false">
      <c r="A34" s="0" t="str">
        <f aca="false">Transactions!A34</f>
        <v>C0022</v>
      </c>
      <c r="B34" s="10" t="n">
        <f aca="false">Transactions!B34</f>
        <v>45679</v>
      </c>
      <c r="C34" s="11" t="n">
        <f aca="false">EOMONTH(SUMPRODUCT(MIN(IF(Transactions!$A$2:$A$608=A34, Transactions!$B$2:$B$608, 9E+099))), -1)+1</f>
        <v>45323</v>
      </c>
      <c r="D34" s="11" t="n">
        <f aca="false">EOMONTH(B34, -1)+1</f>
        <v>45658</v>
      </c>
      <c r="E34" s="0" t="n">
        <f aca="false">DATEDIF(C34, D34, "M")</f>
        <v>11</v>
      </c>
    </row>
    <row r="35" customFormat="false" ht="15" hidden="false" customHeight="false" outlineLevel="0" collapsed="false">
      <c r="A35" s="0" t="str">
        <f aca="false">Transactions!A35</f>
        <v>C0107</v>
      </c>
      <c r="B35" s="10" t="n">
        <f aca="false">Transactions!B35</f>
        <v>45292</v>
      </c>
      <c r="C35" s="11" t="n">
        <f aca="false">EOMONTH(SUMPRODUCT(MIN(IF(Transactions!$A$2:$A$608=A35, Transactions!$B$2:$B$608, 9E+099))), -1)+1</f>
        <v>45292</v>
      </c>
      <c r="D35" s="11" t="n">
        <f aca="false">EOMONTH(B35, -1)+1</f>
        <v>45292</v>
      </c>
      <c r="E35" s="0" t="n">
        <f aca="false">DATEDIF(C35, D35, "M")</f>
        <v>0</v>
      </c>
    </row>
    <row r="36" customFormat="false" ht="15" hidden="false" customHeight="false" outlineLevel="0" collapsed="false">
      <c r="A36" s="0" t="str">
        <f aca="false">Transactions!A36</f>
        <v>C0065</v>
      </c>
      <c r="B36" s="10" t="n">
        <f aca="false">Transactions!B36</f>
        <v>45621</v>
      </c>
      <c r="C36" s="11" t="n">
        <f aca="false">EOMONTH(SUMPRODUCT(MIN(IF(Transactions!$A$2:$A$608=A36, Transactions!$B$2:$B$608, 9E+099))), -1)+1</f>
        <v>45566</v>
      </c>
      <c r="D36" s="11" t="n">
        <f aca="false">EOMONTH(B36, -1)+1</f>
        <v>45597</v>
      </c>
      <c r="E36" s="0" t="n">
        <f aca="false">DATEDIF(C36, D36, "M")</f>
        <v>1</v>
      </c>
    </row>
    <row r="37" customFormat="false" ht="15" hidden="false" customHeight="false" outlineLevel="0" collapsed="false">
      <c r="A37" s="0" t="str">
        <f aca="false">Transactions!A37</f>
        <v>C0051</v>
      </c>
      <c r="B37" s="10" t="n">
        <f aca="false">Transactions!B37</f>
        <v>45742</v>
      </c>
      <c r="C37" s="11" t="n">
        <f aca="false">EOMONTH(SUMPRODUCT(MIN(IF(Transactions!$A$2:$A$608=A37, Transactions!$B$2:$B$608, 9E+099))), -1)+1</f>
        <v>45505</v>
      </c>
      <c r="D37" s="11" t="n">
        <f aca="false">EOMONTH(B37, -1)+1</f>
        <v>45717</v>
      </c>
      <c r="E37" s="0" t="n">
        <f aca="false">DATEDIF(C37, D37, "M")</f>
        <v>7</v>
      </c>
    </row>
    <row r="38" customFormat="false" ht="15" hidden="false" customHeight="false" outlineLevel="0" collapsed="false">
      <c r="A38" s="0" t="str">
        <f aca="false">Transactions!A38</f>
        <v>C0107</v>
      </c>
      <c r="B38" s="10" t="n">
        <f aca="false">Transactions!B38</f>
        <v>45373</v>
      </c>
      <c r="C38" s="11" t="n">
        <f aca="false">EOMONTH(SUMPRODUCT(MIN(IF(Transactions!$A$2:$A$608=A38, Transactions!$B$2:$B$608, 9E+099))), -1)+1</f>
        <v>45292</v>
      </c>
      <c r="D38" s="11" t="n">
        <f aca="false">EOMONTH(B38, -1)+1</f>
        <v>45352</v>
      </c>
      <c r="E38" s="0" t="n">
        <f aca="false">DATEDIF(C38, D38, "M")</f>
        <v>2</v>
      </c>
    </row>
    <row r="39" customFormat="false" ht="15" hidden="false" customHeight="false" outlineLevel="0" collapsed="false">
      <c r="A39" s="0" t="str">
        <f aca="false">Transactions!A39</f>
        <v>C0026</v>
      </c>
      <c r="B39" s="10" t="n">
        <f aca="false">Transactions!B39</f>
        <v>45583</v>
      </c>
      <c r="C39" s="11" t="n">
        <f aca="false">EOMONTH(SUMPRODUCT(MIN(IF(Transactions!$A$2:$A$608=A39, Transactions!$B$2:$B$608, 9E+099))), -1)+1</f>
        <v>45536</v>
      </c>
      <c r="D39" s="11" t="n">
        <f aca="false">EOMONTH(B39, -1)+1</f>
        <v>45566</v>
      </c>
      <c r="E39" s="0" t="n">
        <f aca="false">DATEDIF(C39, D39, "M")</f>
        <v>1</v>
      </c>
    </row>
    <row r="40" customFormat="false" ht="15" hidden="false" customHeight="false" outlineLevel="0" collapsed="false">
      <c r="A40" s="0" t="str">
        <f aca="false">Transactions!A40</f>
        <v>C0144</v>
      </c>
      <c r="B40" s="10" t="n">
        <f aca="false">Transactions!B40</f>
        <v>45690</v>
      </c>
      <c r="C40" s="11" t="n">
        <f aca="false">EOMONTH(SUMPRODUCT(MIN(IF(Transactions!$A$2:$A$608=A40, Transactions!$B$2:$B$608, 9E+099))), -1)+1</f>
        <v>45474</v>
      </c>
      <c r="D40" s="11" t="n">
        <f aca="false">EOMONTH(B40, -1)+1</f>
        <v>45689</v>
      </c>
      <c r="E40" s="0" t="n">
        <f aca="false">DATEDIF(C40, D40, "M")</f>
        <v>7</v>
      </c>
    </row>
    <row r="41" customFormat="false" ht="15" hidden="false" customHeight="false" outlineLevel="0" collapsed="false">
      <c r="A41" s="0" t="str">
        <f aca="false">Transactions!A41</f>
        <v>C0086</v>
      </c>
      <c r="B41" s="10" t="n">
        <f aca="false">Transactions!B41</f>
        <v>45446</v>
      </c>
      <c r="C41" s="11" t="n">
        <f aca="false">EOMONTH(SUMPRODUCT(MIN(IF(Transactions!$A$2:$A$608=A41, Transactions!$B$2:$B$608, 9E+099))), -1)+1</f>
        <v>45413</v>
      </c>
      <c r="D41" s="11" t="n">
        <f aca="false">EOMONTH(B41, -1)+1</f>
        <v>45444</v>
      </c>
      <c r="E41" s="0" t="n">
        <f aca="false">DATEDIF(C41, D41, "M")</f>
        <v>1</v>
      </c>
    </row>
    <row r="42" customFormat="false" ht="15" hidden="false" customHeight="false" outlineLevel="0" collapsed="false">
      <c r="A42" s="0" t="str">
        <f aca="false">Transactions!A42</f>
        <v>C0040</v>
      </c>
      <c r="B42" s="10" t="n">
        <f aca="false">Transactions!B42</f>
        <v>45572</v>
      </c>
      <c r="C42" s="11" t="n">
        <f aca="false">EOMONTH(SUMPRODUCT(MIN(IF(Transactions!$A$2:$A$608=A42, Transactions!$B$2:$B$608, 9E+099))), -1)+1</f>
        <v>45505</v>
      </c>
      <c r="D42" s="11" t="n">
        <f aca="false">EOMONTH(B42, -1)+1</f>
        <v>45566</v>
      </c>
      <c r="E42" s="0" t="n">
        <f aca="false">DATEDIF(C42, D42, "M")</f>
        <v>2</v>
      </c>
    </row>
    <row r="43" customFormat="false" ht="15" hidden="false" customHeight="false" outlineLevel="0" collapsed="false">
      <c r="A43" s="0" t="str">
        <f aca="false">Transactions!A43</f>
        <v>C0019</v>
      </c>
      <c r="B43" s="10" t="n">
        <f aca="false">Transactions!B43</f>
        <v>45561</v>
      </c>
      <c r="C43" s="11" t="n">
        <f aca="false">EOMONTH(SUMPRODUCT(MIN(IF(Transactions!$A$2:$A$608=A43, Transactions!$B$2:$B$608, 9E+099))), -1)+1</f>
        <v>45413</v>
      </c>
      <c r="D43" s="11" t="n">
        <f aca="false">EOMONTH(B43, -1)+1</f>
        <v>45536</v>
      </c>
      <c r="E43" s="0" t="n">
        <f aca="false">DATEDIF(C43, D43, "M")</f>
        <v>4</v>
      </c>
    </row>
    <row r="44" customFormat="false" ht="15" hidden="false" customHeight="false" outlineLevel="0" collapsed="false">
      <c r="A44" s="0" t="str">
        <f aca="false">Transactions!A44</f>
        <v>C0066</v>
      </c>
      <c r="B44" s="10" t="n">
        <f aca="false">Transactions!B44</f>
        <v>45683</v>
      </c>
      <c r="C44" s="11" t="n">
        <f aca="false">EOMONTH(SUMPRODUCT(MIN(IF(Transactions!$A$2:$A$608=A44, Transactions!$B$2:$B$608, 9E+099))), -1)+1</f>
        <v>45292</v>
      </c>
      <c r="D44" s="11" t="n">
        <f aca="false">EOMONTH(B44, -1)+1</f>
        <v>45658</v>
      </c>
      <c r="E44" s="0" t="n">
        <f aca="false">DATEDIF(C44, D44, "M")</f>
        <v>12</v>
      </c>
    </row>
    <row r="45" customFormat="false" ht="15" hidden="false" customHeight="false" outlineLevel="0" collapsed="false">
      <c r="A45" s="0" t="str">
        <f aca="false">Transactions!A45</f>
        <v>C0021</v>
      </c>
      <c r="B45" s="10" t="n">
        <f aca="false">Transactions!B45</f>
        <v>45386</v>
      </c>
      <c r="C45" s="11" t="n">
        <f aca="false">EOMONTH(SUMPRODUCT(MIN(IF(Transactions!$A$2:$A$608=A45, Transactions!$B$2:$B$608, 9E+099))), -1)+1</f>
        <v>45383</v>
      </c>
      <c r="D45" s="11" t="n">
        <f aca="false">EOMONTH(B45, -1)+1</f>
        <v>45383</v>
      </c>
      <c r="E45" s="0" t="n">
        <f aca="false">DATEDIF(C45, D45, "M")</f>
        <v>0</v>
      </c>
    </row>
    <row r="46" customFormat="false" ht="15" hidden="false" customHeight="false" outlineLevel="0" collapsed="false">
      <c r="A46" s="0" t="str">
        <f aca="false">Transactions!A46</f>
        <v>C0144</v>
      </c>
      <c r="B46" s="10" t="n">
        <f aca="false">Transactions!B46</f>
        <v>45671</v>
      </c>
      <c r="C46" s="11" t="n">
        <f aca="false">EOMONTH(SUMPRODUCT(MIN(IF(Transactions!$A$2:$A$608=A46, Transactions!$B$2:$B$608, 9E+099))), -1)+1</f>
        <v>45474</v>
      </c>
      <c r="D46" s="11" t="n">
        <f aca="false">EOMONTH(B46, -1)+1</f>
        <v>45658</v>
      </c>
      <c r="E46" s="0" t="n">
        <f aca="false">DATEDIF(C46, D46, "M")</f>
        <v>6</v>
      </c>
    </row>
    <row r="47" customFormat="false" ht="15" hidden="false" customHeight="false" outlineLevel="0" collapsed="false">
      <c r="A47" s="0" t="str">
        <f aca="false">Transactions!A47</f>
        <v>C0090</v>
      </c>
      <c r="B47" s="10" t="n">
        <f aca="false">Transactions!B47</f>
        <v>45622</v>
      </c>
      <c r="C47" s="11" t="n">
        <f aca="false">EOMONTH(SUMPRODUCT(MIN(IF(Transactions!$A$2:$A$608=A47, Transactions!$B$2:$B$608, 9E+099))), -1)+1</f>
        <v>45597</v>
      </c>
      <c r="D47" s="11" t="n">
        <f aca="false">EOMONTH(B47, -1)+1</f>
        <v>45597</v>
      </c>
      <c r="E47" s="0" t="n">
        <f aca="false">DATEDIF(C47, D47, "M")</f>
        <v>0</v>
      </c>
    </row>
    <row r="48" customFormat="false" ht="15" hidden="false" customHeight="false" outlineLevel="0" collapsed="false">
      <c r="A48" s="0" t="str">
        <f aca="false">Transactions!A48</f>
        <v>C0147</v>
      </c>
      <c r="B48" s="10" t="n">
        <f aca="false">Transactions!B48</f>
        <v>45520</v>
      </c>
      <c r="C48" s="11" t="n">
        <f aca="false">EOMONTH(SUMPRODUCT(MIN(IF(Transactions!$A$2:$A$608=A48, Transactions!$B$2:$B$608, 9E+099))), -1)+1</f>
        <v>45383</v>
      </c>
      <c r="D48" s="11" t="n">
        <f aca="false">EOMONTH(B48, -1)+1</f>
        <v>45505</v>
      </c>
      <c r="E48" s="0" t="n">
        <f aca="false">DATEDIF(C48, D48, "M")</f>
        <v>4</v>
      </c>
    </row>
    <row r="49" customFormat="false" ht="15" hidden="false" customHeight="false" outlineLevel="0" collapsed="false">
      <c r="A49" s="0" t="str">
        <f aca="false">Transactions!A49</f>
        <v>C0149</v>
      </c>
      <c r="B49" s="10" t="n">
        <f aca="false">Transactions!B49</f>
        <v>45445</v>
      </c>
      <c r="C49" s="11" t="n">
        <f aca="false">EOMONTH(SUMPRODUCT(MIN(IF(Transactions!$A$2:$A$608=A49, Transactions!$B$2:$B$608, 9E+099))), -1)+1</f>
        <v>45444</v>
      </c>
      <c r="D49" s="11" t="n">
        <f aca="false">EOMONTH(B49, -1)+1</f>
        <v>45444</v>
      </c>
      <c r="E49" s="0" t="n">
        <f aca="false">DATEDIF(C49, D49, "M")</f>
        <v>0</v>
      </c>
    </row>
    <row r="50" customFormat="false" ht="15" hidden="false" customHeight="false" outlineLevel="0" collapsed="false">
      <c r="A50" s="0" t="str">
        <f aca="false">Transactions!A50</f>
        <v>C0012</v>
      </c>
      <c r="B50" s="10" t="n">
        <f aca="false">Transactions!B50</f>
        <v>45462</v>
      </c>
      <c r="C50" s="11" t="n">
        <f aca="false">EOMONTH(SUMPRODUCT(MIN(IF(Transactions!$A$2:$A$608=A50, Transactions!$B$2:$B$608, 9E+099))), -1)+1</f>
        <v>45413</v>
      </c>
      <c r="D50" s="11" t="n">
        <f aca="false">EOMONTH(B50, -1)+1</f>
        <v>45444</v>
      </c>
      <c r="E50" s="0" t="n">
        <f aca="false">DATEDIF(C50, D50, "M")</f>
        <v>1</v>
      </c>
    </row>
    <row r="51" customFormat="false" ht="15" hidden="false" customHeight="false" outlineLevel="0" collapsed="false">
      <c r="A51" s="0" t="str">
        <f aca="false">Transactions!A51</f>
        <v>C0127</v>
      </c>
      <c r="B51" s="10" t="n">
        <f aca="false">Transactions!B51</f>
        <v>45414</v>
      </c>
      <c r="C51" s="11" t="n">
        <f aca="false">EOMONTH(SUMPRODUCT(MIN(IF(Transactions!$A$2:$A$608=A51, Transactions!$B$2:$B$608, 9E+099))), -1)+1</f>
        <v>45383</v>
      </c>
      <c r="D51" s="11" t="n">
        <f aca="false">EOMONTH(B51, -1)+1</f>
        <v>45413</v>
      </c>
      <c r="E51" s="0" t="n">
        <f aca="false">DATEDIF(C51, D51, "M")</f>
        <v>1</v>
      </c>
    </row>
    <row r="52" customFormat="false" ht="15" hidden="false" customHeight="false" outlineLevel="0" collapsed="false">
      <c r="A52" s="0" t="str">
        <f aca="false">Transactions!A52</f>
        <v>C0054</v>
      </c>
      <c r="B52" s="10" t="n">
        <f aca="false">Transactions!B52</f>
        <v>45612</v>
      </c>
      <c r="C52" s="11" t="n">
        <f aca="false">EOMONTH(SUMPRODUCT(MIN(IF(Transactions!$A$2:$A$608=A52, Transactions!$B$2:$B$608, 9E+099))), -1)+1</f>
        <v>45597</v>
      </c>
      <c r="D52" s="11" t="n">
        <f aca="false">EOMONTH(B52, -1)+1</f>
        <v>45597</v>
      </c>
      <c r="E52" s="0" t="n">
        <f aca="false">DATEDIF(C52, D52, "M")</f>
        <v>0</v>
      </c>
    </row>
    <row r="53" customFormat="false" ht="15" hidden="false" customHeight="false" outlineLevel="0" collapsed="false">
      <c r="A53" s="0" t="str">
        <f aca="false">Transactions!A53</f>
        <v>C0069</v>
      </c>
      <c r="B53" s="10" t="n">
        <f aca="false">Transactions!B53</f>
        <v>45712</v>
      </c>
      <c r="C53" s="11" t="n">
        <f aca="false">EOMONTH(SUMPRODUCT(MIN(IF(Transactions!$A$2:$A$608=A53, Transactions!$B$2:$B$608, 9E+099))), -1)+1</f>
        <v>45566</v>
      </c>
      <c r="D53" s="11" t="n">
        <f aca="false">EOMONTH(B53, -1)+1</f>
        <v>45689</v>
      </c>
      <c r="E53" s="0" t="n">
        <f aca="false">DATEDIF(C53, D53, "M")</f>
        <v>4</v>
      </c>
    </row>
    <row r="54" customFormat="false" ht="15" hidden="false" customHeight="false" outlineLevel="0" collapsed="false">
      <c r="A54" s="0" t="str">
        <f aca="false">Transactions!A54</f>
        <v>C0066</v>
      </c>
      <c r="B54" s="10" t="n">
        <f aca="false">Transactions!B54</f>
        <v>45371</v>
      </c>
      <c r="C54" s="11" t="n">
        <f aca="false">EOMONTH(SUMPRODUCT(MIN(IF(Transactions!$A$2:$A$608=A54, Transactions!$B$2:$B$608, 9E+099))), -1)+1</f>
        <v>45292</v>
      </c>
      <c r="D54" s="11" t="n">
        <f aca="false">EOMONTH(B54, -1)+1</f>
        <v>45352</v>
      </c>
      <c r="E54" s="0" t="n">
        <f aca="false">DATEDIF(C54, D54, "M")</f>
        <v>2</v>
      </c>
    </row>
    <row r="55" customFormat="false" ht="15" hidden="false" customHeight="false" outlineLevel="0" collapsed="false">
      <c r="A55" s="0" t="str">
        <f aca="false">Transactions!A55</f>
        <v>C0144</v>
      </c>
      <c r="B55" s="10" t="n">
        <f aca="false">Transactions!B55</f>
        <v>45514</v>
      </c>
      <c r="C55" s="11" t="n">
        <f aca="false">EOMONTH(SUMPRODUCT(MIN(IF(Transactions!$A$2:$A$608=A55, Transactions!$B$2:$B$608, 9E+099))), -1)+1</f>
        <v>45474</v>
      </c>
      <c r="D55" s="11" t="n">
        <f aca="false">EOMONTH(B55, -1)+1</f>
        <v>45505</v>
      </c>
      <c r="E55" s="0" t="n">
        <f aca="false">DATEDIF(C55, D55, "M")</f>
        <v>1</v>
      </c>
    </row>
    <row r="56" customFormat="false" ht="15" hidden="false" customHeight="false" outlineLevel="0" collapsed="false">
      <c r="A56" s="0" t="str">
        <f aca="false">Transactions!A56</f>
        <v>C0001</v>
      </c>
      <c r="B56" s="10" t="n">
        <f aca="false">Transactions!B56</f>
        <v>45671</v>
      </c>
      <c r="C56" s="11" t="n">
        <f aca="false">EOMONTH(SUMPRODUCT(MIN(IF(Transactions!$A$2:$A$608=A56, Transactions!$B$2:$B$608, 9E+099))), -1)+1</f>
        <v>45627</v>
      </c>
      <c r="D56" s="11" t="n">
        <f aca="false">EOMONTH(B56, -1)+1</f>
        <v>45658</v>
      </c>
      <c r="E56" s="0" t="n">
        <f aca="false">DATEDIF(C56, D56, "M")</f>
        <v>1</v>
      </c>
    </row>
    <row r="57" customFormat="false" ht="15" hidden="false" customHeight="false" outlineLevel="0" collapsed="false">
      <c r="A57" s="0" t="str">
        <f aca="false">Transactions!A57</f>
        <v>C0077</v>
      </c>
      <c r="B57" s="10" t="n">
        <f aca="false">Transactions!B57</f>
        <v>45602</v>
      </c>
      <c r="C57" s="11" t="n">
        <f aca="false">EOMONTH(SUMPRODUCT(MIN(IF(Transactions!$A$2:$A$608=A57, Transactions!$B$2:$B$608, 9E+099))), -1)+1</f>
        <v>45505</v>
      </c>
      <c r="D57" s="11" t="n">
        <f aca="false">EOMONTH(B57, -1)+1</f>
        <v>45597</v>
      </c>
      <c r="E57" s="0" t="n">
        <f aca="false">DATEDIF(C57, D57, "M")</f>
        <v>3</v>
      </c>
    </row>
    <row r="58" customFormat="false" ht="15" hidden="false" customHeight="false" outlineLevel="0" collapsed="false">
      <c r="A58" s="0" t="str">
        <f aca="false">Transactions!A58</f>
        <v>C0139</v>
      </c>
      <c r="B58" s="10" t="n">
        <f aca="false">Transactions!B58</f>
        <v>45456</v>
      </c>
      <c r="C58" s="11" t="n">
        <f aca="false">EOMONTH(SUMPRODUCT(MIN(IF(Transactions!$A$2:$A$608=A58, Transactions!$B$2:$B$608, 9E+099))), -1)+1</f>
        <v>45383</v>
      </c>
      <c r="D58" s="11" t="n">
        <f aca="false">EOMONTH(B58, -1)+1</f>
        <v>45444</v>
      </c>
      <c r="E58" s="0" t="n">
        <f aca="false">DATEDIF(C58, D58, "M")</f>
        <v>2</v>
      </c>
    </row>
    <row r="59" customFormat="false" ht="15" hidden="false" customHeight="false" outlineLevel="0" collapsed="false">
      <c r="A59" s="0" t="str">
        <f aca="false">Transactions!A59</f>
        <v>C0041</v>
      </c>
      <c r="B59" s="10" t="n">
        <f aca="false">Transactions!B59</f>
        <v>45496</v>
      </c>
      <c r="C59" s="11" t="n">
        <f aca="false">EOMONTH(SUMPRODUCT(MIN(IF(Transactions!$A$2:$A$608=A59, Transactions!$B$2:$B$608, 9E+099))), -1)+1</f>
        <v>45383</v>
      </c>
      <c r="D59" s="11" t="n">
        <f aca="false">EOMONTH(B59, -1)+1</f>
        <v>45474</v>
      </c>
      <c r="E59" s="0" t="n">
        <f aca="false">DATEDIF(C59, D59, "M")</f>
        <v>3</v>
      </c>
    </row>
    <row r="60" customFormat="false" ht="15" hidden="false" customHeight="false" outlineLevel="0" collapsed="false">
      <c r="A60" s="0" t="str">
        <f aca="false">Transactions!A60</f>
        <v>C0104</v>
      </c>
      <c r="B60" s="10" t="n">
        <f aca="false">Transactions!B60</f>
        <v>45577</v>
      </c>
      <c r="C60" s="11" t="n">
        <f aca="false">EOMONTH(SUMPRODUCT(MIN(IF(Transactions!$A$2:$A$608=A60, Transactions!$B$2:$B$608, 9E+099))), -1)+1</f>
        <v>45536</v>
      </c>
      <c r="D60" s="11" t="n">
        <f aca="false">EOMONTH(B60, -1)+1</f>
        <v>45566</v>
      </c>
      <c r="E60" s="0" t="n">
        <f aca="false">DATEDIF(C60, D60, "M")</f>
        <v>1</v>
      </c>
    </row>
    <row r="61" customFormat="false" ht="15" hidden="false" customHeight="false" outlineLevel="0" collapsed="false">
      <c r="A61" s="0" t="str">
        <f aca="false">Transactions!A61</f>
        <v>C0094</v>
      </c>
      <c r="B61" s="10" t="n">
        <f aca="false">Transactions!B61</f>
        <v>45562</v>
      </c>
      <c r="C61" s="11" t="n">
        <f aca="false">EOMONTH(SUMPRODUCT(MIN(IF(Transactions!$A$2:$A$608=A61, Transactions!$B$2:$B$608, 9E+099))), -1)+1</f>
        <v>45505</v>
      </c>
      <c r="D61" s="11" t="n">
        <f aca="false">EOMONTH(B61, -1)+1</f>
        <v>45536</v>
      </c>
      <c r="E61" s="0" t="n">
        <f aca="false">DATEDIF(C61, D61, "M")</f>
        <v>1</v>
      </c>
    </row>
    <row r="62" customFormat="false" ht="15" hidden="false" customHeight="false" outlineLevel="0" collapsed="false">
      <c r="A62" s="0" t="str">
        <f aca="false">Transactions!A62</f>
        <v>C0063</v>
      </c>
      <c r="B62" s="10" t="n">
        <f aca="false">Transactions!B62</f>
        <v>45437</v>
      </c>
      <c r="C62" s="11" t="n">
        <f aca="false">EOMONTH(SUMPRODUCT(MIN(IF(Transactions!$A$2:$A$608=A62, Transactions!$B$2:$B$608, 9E+099))), -1)+1</f>
        <v>45323</v>
      </c>
      <c r="D62" s="11" t="n">
        <f aca="false">EOMONTH(B62, -1)+1</f>
        <v>45413</v>
      </c>
      <c r="E62" s="0" t="n">
        <f aca="false">DATEDIF(C62, D62, "M")</f>
        <v>3</v>
      </c>
    </row>
    <row r="63" customFormat="false" ht="15" hidden="false" customHeight="false" outlineLevel="0" collapsed="false">
      <c r="A63" s="0" t="str">
        <f aca="false">Transactions!A63</f>
        <v>C0066</v>
      </c>
      <c r="B63" s="10" t="n">
        <f aca="false">Transactions!B63</f>
        <v>45743</v>
      </c>
      <c r="C63" s="11" t="n">
        <f aca="false">EOMONTH(SUMPRODUCT(MIN(IF(Transactions!$A$2:$A$608=A63, Transactions!$B$2:$B$608, 9E+099))), -1)+1</f>
        <v>45292</v>
      </c>
      <c r="D63" s="11" t="n">
        <f aca="false">EOMONTH(B63, -1)+1</f>
        <v>45717</v>
      </c>
      <c r="E63" s="0" t="n">
        <f aca="false">DATEDIF(C63, D63, "M")</f>
        <v>14</v>
      </c>
    </row>
    <row r="64" customFormat="false" ht="15" hidden="false" customHeight="false" outlineLevel="0" collapsed="false">
      <c r="A64" s="0" t="str">
        <f aca="false">Transactions!A64</f>
        <v>C0004</v>
      </c>
      <c r="B64" s="10" t="n">
        <f aca="false">Transactions!B64</f>
        <v>45296</v>
      </c>
      <c r="C64" s="11" t="n">
        <f aca="false">EOMONTH(SUMPRODUCT(MIN(IF(Transactions!$A$2:$A$608=A64, Transactions!$B$2:$B$608, 9E+099))), -1)+1</f>
        <v>45292</v>
      </c>
      <c r="D64" s="11" t="n">
        <f aca="false">EOMONTH(B64, -1)+1</f>
        <v>45292</v>
      </c>
      <c r="E64" s="0" t="n">
        <f aca="false">DATEDIF(C64, D64, "M")</f>
        <v>0</v>
      </c>
    </row>
    <row r="65" customFormat="false" ht="15" hidden="false" customHeight="false" outlineLevel="0" collapsed="false">
      <c r="A65" s="0" t="str">
        <f aca="false">Transactions!A65</f>
        <v>C0074</v>
      </c>
      <c r="B65" s="10" t="n">
        <f aca="false">Transactions!B65</f>
        <v>45623</v>
      </c>
      <c r="C65" s="11" t="n">
        <f aca="false">EOMONTH(SUMPRODUCT(MIN(IF(Transactions!$A$2:$A$608=A65, Transactions!$B$2:$B$608, 9E+099))), -1)+1</f>
        <v>45566</v>
      </c>
      <c r="D65" s="11" t="n">
        <f aca="false">EOMONTH(B65, -1)+1</f>
        <v>45597</v>
      </c>
      <c r="E65" s="0" t="n">
        <f aca="false">DATEDIF(C65, D65, "M")</f>
        <v>1</v>
      </c>
    </row>
    <row r="66" customFormat="false" ht="15" hidden="false" customHeight="false" outlineLevel="0" collapsed="false">
      <c r="A66" s="0" t="str">
        <f aca="false">Transactions!A66</f>
        <v>C0049</v>
      </c>
      <c r="B66" s="10" t="n">
        <f aca="false">Transactions!B66</f>
        <v>45448</v>
      </c>
      <c r="C66" s="11" t="n">
        <f aca="false">EOMONTH(SUMPRODUCT(MIN(IF(Transactions!$A$2:$A$608=A66, Transactions!$B$2:$B$608, 9E+099))), -1)+1</f>
        <v>45323</v>
      </c>
      <c r="D66" s="11" t="n">
        <f aca="false">EOMONTH(B66, -1)+1</f>
        <v>45444</v>
      </c>
      <c r="E66" s="0" t="n">
        <f aca="false">DATEDIF(C66, D66, "M")</f>
        <v>4</v>
      </c>
    </row>
    <row r="67" customFormat="false" ht="15" hidden="false" customHeight="false" outlineLevel="0" collapsed="false">
      <c r="A67" s="0" t="str">
        <f aca="false">Transactions!A67</f>
        <v>C0109</v>
      </c>
      <c r="B67" s="10" t="n">
        <f aca="false">Transactions!B67</f>
        <v>45768</v>
      </c>
      <c r="C67" s="11" t="n">
        <f aca="false">EOMONTH(SUMPRODUCT(MIN(IF(Transactions!$A$2:$A$608=A67, Transactions!$B$2:$B$608, 9E+099))), -1)+1</f>
        <v>45444</v>
      </c>
      <c r="D67" s="11" t="n">
        <f aca="false">EOMONTH(B67, -1)+1</f>
        <v>45748</v>
      </c>
      <c r="E67" s="0" t="n">
        <f aca="false">DATEDIF(C67, D67, "M")</f>
        <v>10</v>
      </c>
    </row>
    <row r="68" customFormat="false" ht="15" hidden="false" customHeight="false" outlineLevel="0" collapsed="false">
      <c r="A68" s="0" t="str">
        <f aca="false">Transactions!A68</f>
        <v>C0051</v>
      </c>
      <c r="B68" s="10" t="n">
        <f aca="false">Transactions!B68</f>
        <v>45620</v>
      </c>
      <c r="C68" s="11" t="n">
        <f aca="false">EOMONTH(SUMPRODUCT(MIN(IF(Transactions!$A$2:$A$608=A68, Transactions!$B$2:$B$608, 9E+099))), -1)+1</f>
        <v>45505</v>
      </c>
      <c r="D68" s="11" t="n">
        <f aca="false">EOMONTH(B68, -1)+1</f>
        <v>45597</v>
      </c>
      <c r="E68" s="0" t="n">
        <f aca="false">DATEDIF(C68, D68, "M")</f>
        <v>3</v>
      </c>
    </row>
    <row r="69" customFormat="false" ht="15" hidden="false" customHeight="false" outlineLevel="0" collapsed="false">
      <c r="A69" s="0" t="str">
        <f aca="false">Transactions!A69</f>
        <v>C0024</v>
      </c>
      <c r="B69" s="10" t="n">
        <f aca="false">Transactions!B69</f>
        <v>45597</v>
      </c>
      <c r="C69" s="11" t="n">
        <f aca="false">EOMONTH(SUMPRODUCT(MIN(IF(Transactions!$A$2:$A$608=A69, Transactions!$B$2:$B$608, 9E+099))), -1)+1</f>
        <v>45536</v>
      </c>
      <c r="D69" s="11" t="n">
        <f aca="false">EOMONTH(B69, -1)+1</f>
        <v>45597</v>
      </c>
      <c r="E69" s="0" t="n">
        <f aca="false">DATEDIF(C69, D69, "M")</f>
        <v>2</v>
      </c>
    </row>
    <row r="70" customFormat="false" ht="15" hidden="false" customHeight="false" outlineLevel="0" collapsed="false">
      <c r="A70" s="0" t="str">
        <f aca="false">Transactions!A70</f>
        <v>C0078</v>
      </c>
      <c r="B70" s="10" t="n">
        <f aca="false">Transactions!B70</f>
        <v>45409</v>
      </c>
      <c r="C70" s="11" t="n">
        <f aca="false">EOMONTH(SUMPRODUCT(MIN(IF(Transactions!$A$2:$A$608=A70, Transactions!$B$2:$B$608, 9E+099))), -1)+1</f>
        <v>45352</v>
      </c>
      <c r="D70" s="11" t="n">
        <f aca="false">EOMONTH(B70, -1)+1</f>
        <v>45383</v>
      </c>
      <c r="E70" s="0" t="n">
        <f aca="false">DATEDIF(C70, D70, "M")</f>
        <v>1</v>
      </c>
    </row>
    <row r="71" customFormat="false" ht="15" hidden="false" customHeight="false" outlineLevel="0" collapsed="false">
      <c r="A71" s="0" t="str">
        <f aca="false">Transactions!A71</f>
        <v>C0116</v>
      </c>
      <c r="B71" s="10" t="n">
        <f aca="false">Transactions!B71</f>
        <v>45392</v>
      </c>
      <c r="C71" s="11" t="n">
        <f aca="false">EOMONTH(SUMPRODUCT(MIN(IF(Transactions!$A$2:$A$608=A71, Transactions!$B$2:$B$608, 9E+099))), -1)+1</f>
        <v>45323</v>
      </c>
      <c r="D71" s="11" t="n">
        <f aca="false">EOMONTH(B71, -1)+1</f>
        <v>45383</v>
      </c>
      <c r="E71" s="0" t="n">
        <f aca="false">DATEDIF(C71, D71, "M")</f>
        <v>2</v>
      </c>
    </row>
    <row r="72" customFormat="false" ht="15" hidden="false" customHeight="false" outlineLevel="0" collapsed="false">
      <c r="A72" s="0" t="str">
        <f aca="false">Transactions!A72</f>
        <v>C0144</v>
      </c>
      <c r="B72" s="10" t="n">
        <f aca="false">Transactions!B72</f>
        <v>45624</v>
      </c>
      <c r="C72" s="11" t="n">
        <f aca="false">EOMONTH(SUMPRODUCT(MIN(IF(Transactions!$A$2:$A$608=A72, Transactions!$B$2:$B$608, 9E+099))), -1)+1</f>
        <v>45474</v>
      </c>
      <c r="D72" s="11" t="n">
        <f aca="false">EOMONTH(B72, -1)+1</f>
        <v>45597</v>
      </c>
      <c r="E72" s="0" t="n">
        <f aca="false">DATEDIF(C72, D72, "M")</f>
        <v>4</v>
      </c>
    </row>
    <row r="73" customFormat="false" ht="15" hidden="false" customHeight="false" outlineLevel="0" collapsed="false">
      <c r="A73" s="0" t="str">
        <f aca="false">Transactions!A73</f>
        <v>C0015</v>
      </c>
      <c r="B73" s="10" t="n">
        <f aca="false">Transactions!B73</f>
        <v>45367</v>
      </c>
      <c r="C73" s="11" t="n">
        <f aca="false">EOMONTH(SUMPRODUCT(MIN(IF(Transactions!$A$2:$A$608=A73, Transactions!$B$2:$B$608, 9E+099))), -1)+1</f>
        <v>45352</v>
      </c>
      <c r="D73" s="11" t="n">
        <f aca="false">EOMONTH(B73, -1)+1</f>
        <v>45352</v>
      </c>
      <c r="E73" s="0" t="n">
        <f aca="false">DATEDIF(C73, D73, "M")</f>
        <v>0</v>
      </c>
    </row>
    <row r="74" customFormat="false" ht="15" hidden="false" customHeight="false" outlineLevel="0" collapsed="false">
      <c r="A74" s="0" t="str">
        <f aca="false">Transactions!A74</f>
        <v>C0088</v>
      </c>
      <c r="B74" s="10" t="n">
        <f aca="false">Transactions!B74</f>
        <v>45589</v>
      </c>
      <c r="C74" s="11" t="n">
        <f aca="false">EOMONTH(SUMPRODUCT(MIN(IF(Transactions!$A$2:$A$608=A74, Transactions!$B$2:$B$608, 9E+099))), -1)+1</f>
        <v>45566</v>
      </c>
      <c r="D74" s="11" t="n">
        <f aca="false">EOMONTH(B74, -1)+1</f>
        <v>45566</v>
      </c>
      <c r="E74" s="0" t="n">
        <f aca="false">DATEDIF(C74, D74, "M")</f>
        <v>0</v>
      </c>
    </row>
    <row r="75" customFormat="false" ht="15" hidden="false" customHeight="false" outlineLevel="0" collapsed="false">
      <c r="A75" s="0" t="str">
        <f aca="false">Transactions!A75</f>
        <v>C0075</v>
      </c>
      <c r="B75" s="10" t="n">
        <f aca="false">Transactions!B75</f>
        <v>45585</v>
      </c>
      <c r="C75" s="11" t="n">
        <f aca="false">EOMONTH(SUMPRODUCT(MIN(IF(Transactions!$A$2:$A$608=A75, Transactions!$B$2:$B$608, 9E+099))), -1)+1</f>
        <v>45444</v>
      </c>
      <c r="D75" s="11" t="n">
        <f aca="false">EOMONTH(B75, -1)+1</f>
        <v>45566</v>
      </c>
      <c r="E75" s="0" t="n">
        <f aca="false">DATEDIF(C75, D75, "M")</f>
        <v>4</v>
      </c>
    </row>
    <row r="76" customFormat="false" ht="15" hidden="false" customHeight="false" outlineLevel="0" collapsed="false">
      <c r="A76" s="0" t="str">
        <f aca="false">Transactions!A76</f>
        <v>C0061</v>
      </c>
      <c r="B76" s="10" t="n">
        <f aca="false">Transactions!B76</f>
        <v>45707</v>
      </c>
      <c r="C76" s="11" t="n">
        <f aca="false">EOMONTH(SUMPRODUCT(MIN(IF(Transactions!$A$2:$A$608=A76, Transactions!$B$2:$B$608, 9E+099))), -1)+1</f>
        <v>45627</v>
      </c>
      <c r="D76" s="11" t="n">
        <f aca="false">EOMONTH(B76, -1)+1</f>
        <v>45689</v>
      </c>
      <c r="E76" s="0" t="n">
        <f aca="false">DATEDIF(C76, D76, "M")</f>
        <v>2</v>
      </c>
    </row>
    <row r="77" customFormat="false" ht="15" hidden="false" customHeight="false" outlineLevel="0" collapsed="false">
      <c r="A77" s="0" t="str">
        <f aca="false">Transactions!A77</f>
        <v>C0084</v>
      </c>
      <c r="B77" s="10" t="n">
        <f aca="false">Transactions!B77</f>
        <v>45531</v>
      </c>
      <c r="C77" s="11" t="n">
        <f aca="false">EOMONTH(SUMPRODUCT(MIN(IF(Transactions!$A$2:$A$608=A77, Transactions!$B$2:$B$608, 9E+099))), -1)+1</f>
        <v>45505</v>
      </c>
      <c r="D77" s="11" t="n">
        <f aca="false">EOMONTH(B77, -1)+1</f>
        <v>45505</v>
      </c>
      <c r="E77" s="0" t="n">
        <f aca="false">DATEDIF(C77, D77, "M")</f>
        <v>0</v>
      </c>
    </row>
    <row r="78" customFormat="false" ht="15" hidden="false" customHeight="false" outlineLevel="0" collapsed="false">
      <c r="A78" s="0" t="str">
        <f aca="false">Transactions!A78</f>
        <v>C0011</v>
      </c>
      <c r="B78" s="10" t="n">
        <f aca="false">Transactions!B78</f>
        <v>45607</v>
      </c>
      <c r="C78" s="11" t="n">
        <f aca="false">EOMONTH(SUMPRODUCT(MIN(IF(Transactions!$A$2:$A$608=A78, Transactions!$B$2:$B$608, 9E+099))), -1)+1</f>
        <v>45597</v>
      </c>
      <c r="D78" s="11" t="n">
        <f aca="false">EOMONTH(B78, -1)+1</f>
        <v>45597</v>
      </c>
      <c r="E78" s="0" t="n">
        <f aca="false">DATEDIF(C78, D78, "M")</f>
        <v>0</v>
      </c>
    </row>
    <row r="79" customFormat="false" ht="15" hidden="false" customHeight="false" outlineLevel="0" collapsed="false">
      <c r="A79" s="0" t="str">
        <f aca="false">Transactions!A79</f>
        <v>C0079</v>
      </c>
      <c r="B79" s="10" t="n">
        <f aca="false">Transactions!B79</f>
        <v>45543</v>
      </c>
      <c r="C79" s="11" t="n">
        <f aca="false">EOMONTH(SUMPRODUCT(MIN(IF(Transactions!$A$2:$A$608=A79, Transactions!$B$2:$B$608, 9E+099))), -1)+1</f>
        <v>45505</v>
      </c>
      <c r="D79" s="11" t="n">
        <f aca="false">EOMONTH(B79, -1)+1</f>
        <v>45536</v>
      </c>
      <c r="E79" s="0" t="n">
        <f aca="false">DATEDIF(C79, D79, "M")</f>
        <v>1</v>
      </c>
    </row>
    <row r="80" customFormat="false" ht="15" hidden="false" customHeight="false" outlineLevel="0" collapsed="false">
      <c r="A80" s="0" t="str">
        <f aca="false">Transactions!A80</f>
        <v>C0003</v>
      </c>
      <c r="B80" s="10" t="n">
        <f aca="false">Transactions!B80</f>
        <v>45762</v>
      </c>
      <c r="C80" s="11" t="n">
        <f aca="false">EOMONTH(SUMPRODUCT(MIN(IF(Transactions!$A$2:$A$608=A80, Transactions!$B$2:$B$608, 9E+099))), -1)+1</f>
        <v>45536</v>
      </c>
      <c r="D80" s="11" t="n">
        <f aca="false">EOMONTH(B80, -1)+1</f>
        <v>45748</v>
      </c>
      <c r="E80" s="0" t="n">
        <f aca="false">DATEDIF(C80, D80, "M")</f>
        <v>7</v>
      </c>
    </row>
    <row r="81" customFormat="false" ht="15" hidden="false" customHeight="false" outlineLevel="0" collapsed="false">
      <c r="A81" s="0" t="str">
        <f aca="false">Transactions!A81</f>
        <v>C0051</v>
      </c>
      <c r="B81" s="10" t="n">
        <f aca="false">Transactions!B81</f>
        <v>45697</v>
      </c>
      <c r="C81" s="11" t="n">
        <f aca="false">EOMONTH(SUMPRODUCT(MIN(IF(Transactions!$A$2:$A$608=A81, Transactions!$B$2:$B$608, 9E+099))), -1)+1</f>
        <v>45505</v>
      </c>
      <c r="D81" s="11" t="n">
        <f aca="false">EOMONTH(B81, -1)+1</f>
        <v>45689</v>
      </c>
      <c r="E81" s="0" t="n">
        <f aca="false">DATEDIF(C81, D81, "M")</f>
        <v>6</v>
      </c>
    </row>
    <row r="82" customFormat="false" ht="15" hidden="false" customHeight="false" outlineLevel="0" collapsed="false">
      <c r="A82" s="0" t="str">
        <f aca="false">Transactions!A82</f>
        <v>C0098</v>
      </c>
      <c r="B82" s="10" t="n">
        <f aca="false">Transactions!B82</f>
        <v>45651</v>
      </c>
      <c r="C82" s="11" t="n">
        <f aca="false">EOMONTH(SUMPRODUCT(MIN(IF(Transactions!$A$2:$A$608=A82, Transactions!$B$2:$B$608, 9E+099))), -1)+1</f>
        <v>45627</v>
      </c>
      <c r="D82" s="11" t="n">
        <f aca="false">EOMONTH(B82, -1)+1</f>
        <v>45627</v>
      </c>
      <c r="E82" s="0" t="n">
        <f aca="false">DATEDIF(C82, D82, "M")</f>
        <v>0</v>
      </c>
    </row>
    <row r="83" customFormat="false" ht="15" hidden="false" customHeight="false" outlineLevel="0" collapsed="false">
      <c r="A83" s="0" t="str">
        <f aca="false">Transactions!A83</f>
        <v>C0047</v>
      </c>
      <c r="B83" s="10" t="n">
        <f aca="false">Transactions!B83</f>
        <v>45725</v>
      </c>
      <c r="C83" s="11" t="n">
        <f aca="false">EOMONTH(SUMPRODUCT(MIN(IF(Transactions!$A$2:$A$608=A83, Transactions!$B$2:$B$608, 9E+099))), -1)+1</f>
        <v>45536</v>
      </c>
      <c r="D83" s="11" t="n">
        <f aca="false">EOMONTH(B83, -1)+1</f>
        <v>45717</v>
      </c>
      <c r="E83" s="0" t="n">
        <f aca="false">DATEDIF(C83, D83, "M")</f>
        <v>6</v>
      </c>
    </row>
    <row r="84" customFormat="false" ht="15" hidden="false" customHeight="false" outlineLevel="0" collapsed="false">
      <c r="A84" s="0" t="str">
        <f aca="false">Transactions!A84</f>
        <v>C0069</v>
      </c>
      <c r="B84" s="10" t="n">
        <f aca="false">Transactions!B84</f>
        <v>45753</v>
      </c>
      <c r="C84" s="11" t="n">
        <f aca="false">EOMONTH(SUMPRODUCT(MIN(IF(Transactions!$A$2:$A$608=A84, Transactions!$B$2:$B$608, 9E+099))), -1)+1</f>
        <v>45566</v>
      </c>
      <c r="D84" s="11" t="n">
        <f aca="false">EOMONTH(B84, -1)+1</f>
        <v>45748</v>
      </c>
      <c r="E84" s="0" t="n">
        <f aca="false">DATEDIF(C84, D84, "M")</f>
        <v>6</v>
      </c>
    </row>
    <row r="85" customFormat="false" ht="15" hidden="false" customHeight="false" outlineLevel="0" collapsed="false">
      <c r="A85" s="0" t="str">
        <f aca="false">Transactions!A85</f>
        <v>C0021</v>
      </c>
      <c r="B85" s="10" t="n">
        <f aca="false">Transactions!B85</f>
        <v>45433</v>
      </c>
      <c r="C85" s="11" t="n">
        <f aca="false">EOMONTH(SUMPRODUCT(MIN(IF(Transactions!$A$2:$A$608=A85, Transactions!$B$2:$B$608, 9E+099))), -1)+1</f>
        <v>45383</v>
      </c>
      <c r="D85" s="11" t="n">
        <f aca="false">EOMONTH(B85, -1)+1</f>
        <v>45413</v>
      </c>
      <c r="E85" s="0" t="n">
        <f aca="false">DATEDIF(C85, D85, "M")</f>
        <v>1</v>
      </c>
    </row>
    <row r="86" customFormat="false" ht="15" hidden="false" customHeight="false" outlineLevel="0" collapsed="false">
      <c r="A86" s="0" t="str">
        <f aca="false">Transactions!A86</f>
        <v>C0022</v>
      </c>
      <c r="B86" s="10" t="n">
        <f aca="false">Transactions!B86</f>
        <v>45335</v>
      </c>
      <c r="C86" s="11" t="n">
        <f aca="false">EOMONTH(SUMPRODUCT(MIN(IF(Transactions!$A$2:$A$608=A86, Transactions!$B$2:$B$608, 9E+099))), -1)+1</f>
        <v>45323</v>
      </c>
      <c r="D86" s="11" t="n">
        <f aca="false">EOMONTH(B86, -1)+1</f>
        <v>45323</v>
      </c>
      <c r="E86" s="0" t="n">
        <f aca="false">DATEDIF(C86, D86, "M")</f>
        <v>0</v>
      </c>
    </row>
    <row r="87" customFormat="false" ht="15" hidden="false" customHeight="false" outlineLevel="0" collapsed="false">
      <c r="A87" s="0" t="str">
        <f aca="false">Transactions!A87</f>
        <v>C0025</v>
      </c>
      <c r="B87" s="10" t="n">
        <f aca="false">Transactions!B87</f>
        <v>45616</v>
      </c>
      <c r="C87" s="11" t="n">
        <f aca="false">EOMONTH(SUMPRODUCT(MIN(IF(Transactions!$A$2:$A$608=A87, Transactions!$B$2:$B$608, 9E+099))), -1)+1</f>
        <v>45413</v>
      </c>
      <c r="D87" s="11" t="n">
        <f aca="false">EOMONTH(B87, -1)+1</f>
        <v>45597</v>
      </c>
      <c r="E87" s="0" t="n">
        <f aca="false">DATEDIF(C87, D87, "M")</f>
        <v>6</v>
      </c>
    </row>
    <row r="88" customFormat="false" ht="15" hidden="false" customHeight="false" outlineLevel="0" collapsed="false">
      <c r="A88" s="0" t="str">
        <f aca="false">Transactions!A88</f>
        <v>C0147</v>
      </c>
      <c r="B88" s="10" t="n">
        <f aca="false">Transactions!B88</f>
        <v>45649</v>
      </c>
      <c r="C88" s="11" t="n">
        <f aca="false">EOMONTH(SUMPRODUCT(MIN(IF(Transactions!$A$2:$A$608=A88, Transactions!$B$2:$B$608, 9E+099))), -1)+1</f>
        <v>45383</v>
      </c>
      <c r="D88" s="11" t="n">
        <f aca="false">EOMONTH(B88, -1)+1</f>
        <v>45627</v>
      </c>
      <c r="E88" s="0" t="n">
        <f aca="false">DATEDIF(C88, D88, "M")</f>
        <v>8</v>
      </c>
    </row>
    <row r="89" customFormat="false" ht="15" hidden="false" customHeight="false" outlineLevel="0" collapsed="false">
      <c r="A89" s="0" t="str">
        <f aca="false">Transactions!A89</f>
        <v>C0109</v>
      </c>
      <c r="B89" s="10" t="n">
        <f aca="false">Transactions!B89</f>
        <v>45546</v>
      </c>
      <c r="C89" s="11" t="n">
        <f aca="false">EOMONTH(SUMPRODUCT(MIN(IF(Transactions!$A$2:$A$608=A89, Transactions!$B$2:$B$608, 9E+099))), -1)+1</f>
        <v>45444</v>
      </c>
      <c r="D89" s="11" t="n">
        <f aca="false">EOMONTH(B89, -1)+1</f>
        <v>45536</v>
      </c>
      <c r="E89" s="0" t="n">
        <f aca="false">DATEDIF(C89, D89, "M")</f>
        <v>3</v>
      </c>
    </row>
    <row r="90" customFormat="false" ht="15" hidden="false" customHeight="false" outlineLevel="0" collapsed="false">
      <c r="A90" s="0" t="str">
        <f aca="false">Transactions!A90</f>
        <v>C0116</v>
      </c>
      <c r="B90" s="10" t="n">
        <f aca="false">Transactions!B90</f>
        <v>45364</v>
      </c>
      <c r="C90" s="11" t="n">
        <f aca="false">EOMONTH(SUMPRODUCT(MIN(IF(Transactions!$A$2:$A$608=A90, Transactions!$B$2:$B$608, 9E+099))), -1)+1</f>
        <v>45323</v>
      </c>
      <c r="D90" s="11" t="n">
        <f aca="false">EOMONTH(B90, -1)+1</f>
        <v>45352</v>
      </c>
      <c r="E90" s="0" t="n">
        <f aca="false">DATEDIF(C90, D90, "M")</f>
        <v>1</v>
      </c>
    </row>
    <row r="91" customFormat="false" ht="15" hidden="false" customHeight="false" outlineLevel="0" collapsed="false">
      <c r="A91" s="0" t="str">
        <f aca="false">Transactions!A91</f>
        <v>C0057</v>
      </c>
      <c r="B91" s="10" t="n">
        <f aca="false">Transactions!B91</f>
        <v>45521</v>
      </c>
      <c r="C91" s="11" t="n">
        <f aca="false">EOMONTH(SUMPRODUCT(MIN(IF(Transactions!$A$2:$A$608=A91, Transactions!$B$2:$B$608, 9E+099))), -1)+1</f>
        <v>45474</v>
      </c>
      <c r="D91" s="11" t="n">
        <f aca="false">EOMONTH(B91, -1)+1</f>
        <v>45505</v>
      </c>
      <c r="E91" s="0" t="n">
        <f aca="false">DATEDIF(C91, D91, "M")</f>
        <v>1</v>
      </c>
    </row>
    <row r="92" customFormat="false" ht="15" hidden="false" customHeight="false" outlineLevel="0" collapsed="false">
      <c r="A92" s="0" t="str">
        <f aca="false">Transactions!A92</f>
        <v>C0135</v>
      </c>
      <c r="B92" s="10" t="n">
        <f aca="false">Transactions!B92</f>
        <v>45304</v>
      </c>
      <c r="C92" s="11" t="n">
        <f aca="false">EOMONTH(SUMPRODUCT(MIN(IF(Transactions!$A$2:$A$608=A92, Transactions!$B$2:$B$608, 9E+099))), -1)+1</f>
        <v>45292</v>
      </c>
      <c r="D92" s="11" t="n">
        <f aca="false">EOMONTH(B92, -1)+1</f>
        <v>45292</v>
      </c>
      <c r="E92" s="0" t="n">
        <f aca="false">DATEDIF(C92, D92, "M")</f>
        <v>0</v>
      </c>
    </row>
    <row r="93" customFormat="false" ht="15" hidden="false" customHeight="false" outlineLevel="0" collapsed="false">
      <c r="A93" s="0" t="str">
        <f aca="false">Transactions!A93</f>
        <v>C0047</v>
      </c>
      <c r="B93" s="10" t="n">
        <f aca="false">Transactions!B93</f>
        <v>45548</v>
      </c>
      <c r="C93" s="11" t="n">
        <f aca="false">EOMONTH(SUMPRODUCT(MIN(IF(Transactions!$A$2:$A$608=A93, Transactions!$B$2:$B$608, 9E+099))), -1)+1</f>
        <v>45536</v>
      </c>
      <c r="D93" s="11" t="n">
        <f aca="false">EOMONTH(B93, -1)+1</f>
        <v>45536</v>
      </c>
      <c r="E93" s="0" t="n">
        <f aca="false">DATEDIF(C93, D93, "M")</f>
        <v>0</v>
      </c>
    </row>
    <row r="94" customFormat="false" ht="15" hidden="false" customHeight="false" outlineLevel="0" collapsed="false">
      <c r="A94" s="0" t="str">
        <f aca="false">Transactions!A94</f>
        <v>C0043</v>
      </c>
      <c r="B94" s="10" t="n">
        <f aca="false">Transactions!B94</f>
        <v>45653</v>
      </c>
      <c r="C94" s="11" t="n">
        <f aca="false">EOMONTH(SUMPRODUCT(MIN(IF(Transactions!$A$2:$A$608=A94, Transactions!$B$2:$B$608, 9E+099))), -1)+1</f>
        <v>45352</v>
      </c>
      <c r="D94" s="11" t="n">
        <f aca="false">EOMONTH(B94, -1)+1</f>
        <v>45627</v>
      </c>
      <c r="E94" s="0" t="n">
        <f aca="false">DATEDIF(C94, D94, "M")</f>
        <v>9</v>
      </c>
    </row>
    <row r="95" customFormat="false" ht="15" hidden="false" customHeight="false" outlineLevel="0" collapsed="false">
      <c r="A95" s="0" t="str">
        <f aca="false">Transactions!A95</f>
        <v>C0138</v>
      </c>
      <c r="B95" s="10" t="n">
        <f aca="false">Transactions!B95</f>
        <v>45554</v>
      </c>
      <c r="C95" s="11" t="n">
        <f aca="false">EOMONTH(SUMPRODUCT(MIN(IF(Transactions!$A$2:$A$608=A95, Transactions!$B$2:$B$608, 9E+099))), -1)+1</f>
        <v>45444</v>
      </c>
      <c r="D95" s="11" t="n">
        <f aca="false">EOMONTH(B95, -1)+1</f>
        <v>45536</v>
      </c>
      <c r="E95" s="0" t="n">
        <f aca="false">DATEDIF(C95, D95, "M")</f>
        <v>3</v>
      </c>
    </row>
    <row r="96" customFormat="false" ht="15" hidden="false" customHeight="false" outlineLevel="0" collapsed="false">
      <c r="A96" s="0" t="str">
        <f aca="false">Transactions!A96</f>
        <v>C0044</v>
      </c>
      <c r="B96" s="10" t="n">
        <f aca="false">Transactions!B96</f>
        <v>45570</v>
      </c>
      <c r="C96" s="11" t="n">
        <f aca="false">EOMONTH(SUMPRODUCT(MIN(IF(Transactions!$A$2:$A$608=A96, Transactions!$B$2:$B$608, 9E+099))), -1)+1</f>
        <v>45444</v>
      </c>
      <c r="D96" s="11" t="n">
        <f aca="false">EOMONTH(B96, -1)+1</f>
        <v>45566</v>
      </c>
      <c r="E96" s="0" t="n">
        <f aca="false">DATEDIF(C96, D96, "M")</f>
        <v>4</v>
      </c>
    </row>
    <row r="97" customFormat="false" ht="15" hidden="false" customHeight="false" outlineLevel="0" collapsed="false">
      <c r="A97" s="0" t="str">
        <f aca="false">Transactions!A97</f>
        <v>C0024</v>
      </c>
      <c r="B97" s="10" t="n">
        <f aca="false">Transactions!B97</f>
        <v>45559</v>
      </c>
      <c r="C97" s="11" t="n">
        <f aca="false">EOMONTH(SUMPRODUCT(MIN(IF(Transactions!$A$2:$A$608=A97, Transactions!$B$2:$B$608, 9E+099))), -1)+1</f>
        <v>45536</v>
      </c>
      <c r="D97" s="11" t="n">
        <f aca="false">EOMONTH(B97, -1)+1</f>
        <v>45536</v>
      </c>
      <c r="E97" s="0" t="n">
        <f aca="false">DATEDIF(C97, D97, "M")</f>
        <v>0</v>
      </c>
    </row>
    <row r="98" customFormat="false" ht="15" hidden="false" customHeight="false" outlineLevel="0" collapsed="false">
      <c r="A98" s="0" t="str">
        <f aca="false">Transactions!A98</f>
        <v>C0092</v>
      </c>
      <c r="B98" s="10" t="n">
        <f aca="false">Transactions!B98</f>
        <v>45370</v>
      </c>
      <c r="C98" s="11" t="n">
        <f aca="false">EOMONTH(SUMPRODUCT(MIN(IF(Transactions!$A$2:$A$608=A98, Transactions!$B$2:$B$608, 9E+099))), -1)+1</f>
        <v>45323</v>
      </c>
      <c r="D98" s="11" t="n">
        <f aca="false">EOMONTH(B98, -1)+1</f>
        <v>45352</v>
      </c>
      <c r="E98" s="0" t="n">
        <f aca="false">DATEDIF(C98, D98, "M")</f>
        <v>1</v>
      </c>
    </row>
    <row r="99" customFormat="false" ht="15" hidden="false" customHeight="false" outlineLevel="0" collapsed="false">
      <c r="A99" s="0" t="str">
        <f aca="false">Transactions!A99</f>
        <v>C0127</v>
      </c>
      <c r="B99" s="10" t="n">
        <f aca="false">Transactions!B99</f>
        <v>45634</v>
      </c>
      <c r="C99" s="11" t="n">
        <f aca="false">EOMONTH(SUMPRODUCT(MIN(IF(Transactions!$A$2:$A$608=A99, Transactions!$B$2:$B$608, 9E+099))), -1)+1</f>
        <v>45383</v>
      </c>
      <c r="D99" s="11" t="n">
        <f aca="false">EOMONTH(B99, -1)+1</f>
        <v>45627</v>
      </c>
      <c r="E99" s="0" t="n">
        <f aca="false">DATEDIF(C99, D99, "M")</f>
        <v>8</v>
      </c>
    </row>
    <row r="100" customFormat="false" ht="15" hidden="false" customHeight="false" outlineLevel="0" collapsed="false">
      <c r="A100" s="0" t="str">
        <f aca="false">Transactions!A100</f>
        <v>C0006</v>
      </c>
      <c r="B100" s="10" t="n">
        <f aca="false">Transactions!B100</f>
        <v>45715</v>
      </c>
      <c r="C100" s="11" t="n">
        <f aca="false">EOMONTH(SUMPRODUCT(MIN(IF(Transactions!$A$2:$A$608=A100, Transactions!$B$2:$B$608, 9E+099))), -1)+1</f>
        <v>45597</v>
      </c>
      <c r="D100" s="11" t="n">
        <f aca="false">EOMONTH(B100, -1)+1</f>
        <v>45689</v>
      </c>
      <c r="E100" s="0" t="n">
        <f aca="false">DATEDIF(C100, D100, "M")</f>
        <v>3</v>
      </c>
    </row>
    <row r="101" customFormat="false" ht="15" hidden="false" customHeight="false" outlineLevel="0" collapsed="false">
      <c r="A101" s="0" t="str">
        <f aca="false">Transactions!A101</f>
        <v>C0068</v>
      </c>
      <c r="B101" s="10" t="n">
        <f aca="false">Transactions!B101</f>
        <v>45512</v>
      </c>
      <c r="C101" s="11" t="n">
        <f aca="false">EOMONTH(SUMPRODUCT(MIN(IF(Transactions!$A$2:$A$608=A101, Transactions!$B$2:$B$608, 9E+099))), -1)+1</f>
        <v>45474</v>
      </c>
      <c r="D101" s="11" t="n">
        <f aca="false">EOMONTH(B101, -1)+1</f>
        <v>45505</v>
      </c>
      <c r="E101" s="0" t="n">
        <f aca="false">DATEDIF(C101, D101, "M")</f>
        <v>1</v>
      </c>
    </row>
    <row r="102" customFormat="false" ht="15" hidden="false" customHeight="false" outlineLevel="0" collapsed="false">
      <c r="A102" s="0" t="str">
        <f aca="false">Transactions!A102</f>
        <v>C0063</v>
      </c>
      <c r="B102" s="10" t="n">
        <f aca="false">Transactions!B102</f>
        <v>45345</v>
      </c>
      <c r="C102" s="11" t="n">
        <f aca="false">EOMONTH(SUMPRODUCT(MIN(IF(Transactions!$A$2:$A$608=A102, Transactions!$B$2:$B$608, 9E+099))), -1)+1</f>
        <v>45323</v>
      </c>
      <c r="D102" s="11" t="n">
        <f aca="false">EOMONTH(B102, -1)+1</f>
        <v>45323</v>
      </c>
      <c r="E102" s="0" t="n">
        <f aca="false">DATEDIF(C102, D102, "M")</f>
        <v>0</v>
      </c>
    </row>
    <row r="103" customFormat="false" ht="15" hidden="false" customHeight="false" outlineLevel="0" collapsed="false">
      <c r="A103" s="0" t="str">
        <f aca="false">Transactions!A103</f>
        <v>C0081</v>
      </c>
      <c r="B103" s="10" t="n">
        <f aca="false">Transactions!B103</f>
        <v>45515</v>
      </c>
      <c r="C103" s="11" t="n">
        <f aca="false">EOMONTH(SUMPRODUCT(MIN(IF(Transactions!$A$2:$A$608=A103, Transactions!$B$2:$B$608, 9E+099))), -1)+1</f>
        <v>45323</v>
      </c>
      <c r="D103" s="11" t="n">
        <f aca="false">EOMONTH(B103, -1)+1</f>
        <v>45505</v>
      </c>
      <c r="E103" s="0" t="n">
        <f aca="false">DATEDIF(C103, D103, "M")</f>
        <v>6</v>
      </c>
    </row>
    <row r="104" customFormat="false" ht="15" hidden="false" customHeight="false" outlineLevel="0" collapsed="false">
      <c r="A104" s="0" t="str">
        <f aca="false">Transactions!A104</f>
        <v>C0019</v>
      </c>
      <c r="B104" s="10" t="n">
        <f aca="false">Transactions!B104</f>
        <v>45525</v>
      </c>
      <c r="C104" s="11" t="n">
        <f aca="false">EOMONTH(SUMPRODUCT(MIN(IF(Transactions!$A$2:$A$608=A104, Transactions!$B$2:$B$608, 9E+099))), -1)+1</f>
        <v>45413</v>
      </c>
      <c r="D104" s="11" t="n">
        <f aca="false">EOMONTH(B104, -1)+1</f>
        <v>45505</v>
      </c>
      <c r="E104" s="0" t="n">
        <f aca="false">DATEDIF(C104, D104, "M")</f>
        <v>3</v>
      </c>
    </row>
    <row r="105" customFormat="false" ht="15" hidden="false" customHeight="false" outlineLevel="0" collapsed="false">
      <c r="A105" s="0" t="str">
        <f aca="false">Transactions!A105</f>
        <v>C0123</v>
      </c>
      <c r="B105" s="10" t="n">
        <f aca="false">Transactions!B105</f>
        <v>45383</v>
      </c>
      <c r="C105" s="11" t="n">
        <f aca="false">EOMONTH(SUMPRODUCT(MIN(IF(Transactions!$A$2:$A$608=A105, Transactions!$B$2:$B$608, 9E+099))), -1)+1</f>
        <v>45352</v>
      </c>
      <c r="D105" s="11" t="n">
        <f aca="false">EOMONTH(B105, -1)+1</f>
        <v>45383</v>
      </c>
      <c r="E105" s="0" t="n">
        <f aca="false">DATEDIF(C105, D105, "M")</f>
        <v>1</v>
      </c>
    </row>
    <row r="106" customFormat="false" ht="15" hidden="false" customHeight="false" outlineLevel="0" collapsed="false">
      <c r="A106" s="0" t="str">
        <f aca="false">Transactions!A106</f>
        <v>C0004</v>
      </c>
      <c r="B106" s="10" t="n">
        <f aca="false">Transactions!B106</f>
        <v>45329</v>
      </c>
      <c r="C106" s="11" t="n">
        <f aca="false">EOMONTH(SUMPRODUCT(MIN(IF(Transactions!$A$2:$A$608=A106, Transactions!$B$2:$B$608, 9E+099))), -1)+1</f>
        <v>45292</v>
      </c>
      <c r="D106" s="11" t="n">
        <f aca="false">EOMONTH(B106, -1)+1</f>
        <v>45323</v>
      </c>
      <c r="E106" s="0" t="n">
        <f aca="false">DATEDIF(C106, D106, "M")</f>
        <v>1</v>
      </c>
    </row>
    <row r="107" customFormat="false" ht="15" hidden="false" customHeight="false" outlineLevel="0" collapsed="false">
      <c r="A107" s="0" t="str">
        <f aca="false">Transactions!A107</f>
        <v>C0012</v>
      </c>
      <c r="B107" s="10" t="n">
        <f aca="false">Transactions!B107</f>
        <v>45609</v>
      </c>
      <c r="C107" s="11" t="n">
        <f aca="false">EOMONTH(SUMPRODUCT(MIN(IF(Transactions!$A$2:$A$608=A107, Transactions!$B$2:$B$608, 9E+099))), -1)+1</f>
        <v>45413</v>
      </c>
      <c r="D107" s="11" t="n">
        <f aca="false">EOMONTH(B107, -1)+1</f>
        <v>45597</v>
      </c>
      <c r="E107" s="0" t="n">
        <f aca="false">DATEDIF(C107, D107, "M")</f>
        <v>6</v>
      </c>
    </row>
    <row r="108" customFormat="false" ht="15" hidden="false" customHeight="false" outlineLevel="0" collapsed="false">
      <c r="A108" s="0" t="str">
        <f aca="false">Transactions!A108</f>
        <v>C0127</v>
      </c>
      <c r="B108" s="10" t="n">
        <f aca="false">Transactions!B108</f>
        <v>45398</v>
      </c>
      <c r="C108" s="11" t="n">
        <f aca="false">EOMONTH(SUMPRODUCT(MIN(IF(Transactions!$A$2:$A$608=A108, Transactions!$B$2:$B$608, 9E+099))), -1)+1</f>
        <v>45383</v>
      </c>
      <c r="D108" s="11" t="n">
        <f aca="false">EOMONTH(B108, -1)+1</f>
        <v>45383</v>
      </c>
      <c r="E108" s="0" t="n">
        <f aca="false">DATEDIF(C108, D108, "M")</f>
        <v>0</v>
      </c>
    </row>
    <row r="109" customFormat="false" ht="15" hidden="false" customHeight="false" outlineLevel="0" collapsed="false">
      <c r="A109" s="0" t="str">
        <f aca="false">Transactions!A109</f>
        <v>C0074</v>
      </c>
      <c r="B109" s="10" t="n">
        <f aca="false">Transactions!B109</f>
        <v>45566</v>
      </c>
      <c r="C109" s="11" t="n">
        <f aca="false">EOMONTH(SUMPRODUCT(MIN(IF(Transactions!$A$2:$A$608=A109, Transactions!$B$2:$B$608, 9E+099))), -1)+1</f>
        <v>45566</v>
      </c>
      <c r="D109" s="11" t="n">
        <f aca="false">EOMONTH(B109, -1)+1</f>
        <v>45566</v>
      </c>
      <c r="E109" s="0" t="n">
        <f aca="false">DATEDIF(C109, D109, "M")</f>
        <v>0</v>
      </c>
    </row>
    <row r="110" customFormat="false" ht="15" hidden="false" customHeight="false" outlineLevel="0" collapsed="false">
      <c r="A110" s="0" t="str">
        <f aca="false">Transactions!A110</f>
        <v>C0147</v>
      </c>
      <c r="B110" s="10" t="n">
        <f aca="false">Transactions!B110</f>
        <v>45566</v>
      </c>
      <c r="C110" s="11" t="n">
        <f aca="false">EOMONTH(SUMPRODUCT(MIN(IF(Transactions!$A$2:$A$608=A110, Transactions!$B$2:$B$608, 9E+099))), -1)+1</f>
        <v>45383</v>
      </c>
      <c r="D110" s="11" t="n">
        <f aca="false">EOMONTH(B110, -1)+1</f>
        <v>45566</v>
      </c>
      <c r="E110" s="0" t="n">
        <f aca="false">DATEDIF(C110, D110, "M")</f>
        <v>6</v>
      </c>
    </row>
    <row r="111" customFormat="false" ht="15" hidden="false" customHeight="false" outlineLevel="0" collapsed="false">
      <c r="A111" s="0" t="str">
        <f aca="false">Transactions!A111</f>
        <v>C0066</v>
      </c>
      <c r="B111" s="10" t="n">
        <f aca="false">Transactions!B111</f>
        <v>45444</v>
      </c>
      <c r="C111" s="11" t="n">
        <f aca="false">EOMONTH(SUMPRODUCT(MIN(IF(Transactions!$A$2:$A$608=A111, Transactions!$B$2:$B$608, 9E+099))), -1)+1</f>
        <v>45292</v>
      </c>
      <c r="D111" s="11" t="n">
        <f aca="false">EOMONTH(B111, -1)+1</f>
        <v>45444</v>
      </c>
      <c r="E111" s="0" t="n">
        <f aca="false">DATEDIF(C111, D111, "M")</f>
        <v>5</v>
      </c>
    </row>
    <row r="112" customFormat="false" ht="15" hidden="false" customHeight="false" outlineLevel="0" collapsed="false">
      <c r="A112" s="0" t="str">
        <f aca="false">Transactions!A112</f>
        <v>C0065</v>
      </c>
      <c r="B112" s="10" t="n">
        <f aca="false">Transactions!B112</f>
        <v>45572</v>
      </c>
      <c r="C112" s="11" t="n">
        <f aca="false">EOMONTH(SUMPRODUCT(MIN(IF(Transactions!$A$2:$A$608=A112, Transactions!$B$2:$B$608, 9E+099))), -1)+1</f>
        <v>45566</v>
      </c>
      <c r="D112" s="11" t="n">
        <f aca="false">EOMONTH(B112, -1)+1</f>
        <v>45566</v>
      </c>
      <c r="E112" s="0" t="n">
        <f aca="false">DATEDIF(C112, D112, "M")</f>
        <v>0</v>
      </c>
    </row>
    <row r="113" customFormat="false" ht="15" hidden="false" customHeight="false" outlineLevel="0" collapsed="false">
      <c r="A113" s="0" t="str">
        <f aca="false">Transactions!A113</f>
        <v>C0117</v>
      </c>
      <c r="B113" s="10" t="n">
        <f aca="false">Transactions!B113</f>
        <v>45735</v>
      </c>
      <c r="C113" s="11" t="n">
        <f aca="false">EOMONTH(SUMPRODUCT(MIN(IF(Transactions!$A$2:$A$608=A113, Transactions!$B$2:$B$608, 9E+099))), -1)+1</f>
        <v>45474</v>
      </c>
      <c r="D113" s="11" t="n">
        <f aca="false">EOMONTH(B113, -1)+1</f>
        <v>45717</v>
      </c>
      <c r="E113" s="0" t="n">
        <f aca="false">DATEDIF(C113, D113, "M")</f>
        <v>8</v>
      </c>
    </row>
    <row r="114" customFormat="false" ht="15" hidden="false" customHeight="false" outlineLevel="0" collapsed="false">
      <c r="A114" s="0" t="str">
        <f aca="false">Transactions!A114</f>
        <v>C0011</v>
      </c>
      <c r="B114" s="10" t="n">
        <f aca="false">Transactions!B114</f>
        <v>45654</v>
      </c>
      <c r="C114" s="11" t="n">
        <f aca="false">EOMONTH(SUMPRODUCT(MIN(IF(Transactions!$A$2:$A$608=A114, Transactions!$B$2:$B$608, 9E+099))), -1)+1</f>
        <v>45597</v>
      </c>
      <c r="D114" s="11" t="n">
        <f aca="false">EOMONTH(B114, -1)+1</f>
        <v>45627</v>
      </c>
      <c r="E114" s="0" t="n">
        <f aca="false">DATEDIF(C114, D114, "M")</f>
        <v>1</v>
      </c>
    </row>
    <row r="115" customFormat="false" ht="15" hidden="false" customHeight="false" outlineLevel="0" collapsed="false">
      <c r="A115" s="0" t="str">
        <f aca="false">Transactions!A115</f>
        <v>C0063</v>
      </c>
      <c r="B115" s="10" t="n">
        <f aca="false">Transactions!B115</f>
        <v>45666</v>
      </c>
      <c r="C115" s="11" t="n">
        <f aca="false">EOMONTH(SUMPRODUCT(MIN(IF(Transactions!$A$2:$A$608=A115, Transactions!$B$2:$B$608, 9E+099))), -1)+1</f>
        <v>45323</v>
      </c>
      <c r="D115" s="11" t="n">
        <f aca="false">EOMONTH(B115, -1)+1</f>
        <v>45658</v>
      </c>
      <c r="E115" s="0" t="n">
        <f aca="false">DATEDIF(C115, D115, "M")</f>
        <v>11</v>
      </c>
    </row>
    <row r="116" customFormat="false" ht="15" hidden="false" customHeight="false" outlineLevel="0" collapsed="false">
      <c r="A116" s="0" t="str">
        <f aca="false">Transactions!A116</f>
        <v>C0147</v>
      </c>
      <c r="B116" s="10" t="n">
        <f aca="false">Transactions!B116</f>
        <v>45623</v>
      </c>
      <c r="C116" s="11" t="n">
        <f aca="false">EOMONTH(SUMPRODUCT(MIN(IF(Transactions!$A$2:$A$608=A116, Transactions!$B$2:$B$608, 9E+099))), -1)+1</f>
        <v>45383</v>
      </c>
      <c r="D116" s="11" t="n">
        <f aca="false">EOMONTH(B116, -1)+1</f>
        <v>45597</v>
      </c>
      <c r="E116" s="0" t="n">
        <f aca="false">DATEDIF(C116, D116, "M")</f>
        <v>7</v>
      </c>
    </row>
    <row r="117" customFormat="false" ht="15" hidden="false" customHeight="false" outlineLevel="0" collapsed="false">
      <c r="A117" s="0" t="str">
        <f aca="false">Transactions!A117</f>
        <v>C0112</v>
      </c>
      <c r="B117" s="10" t="n">
        <f aca="false">Transactions!B117</f>
        <v>45484</v>
      </c>
      <c r="C117" s="11" t="n">
        <f aca="false">EOMONTH(SUMPRODUCT(MIN(IF(Transactions!$A$2:$A$608=A117, Transactions!$B$2:$B$608, 9E+099))), -1)+1</f>
        <v>45323</v>
      </c>
      <c r="D117" s="11" t="n">
        <f aca="false">EOMONTH(B117, -1)+1</f>
        <v>45474</v>
      </c>
      <c r="E117" s="0" t="n">
        <f aca="false">DATEDIF(C117, D117, "M")</f>
        <v>5</v>
      </c>
    </row>
    <row r="118" customFormat="false" ht="15" hidden="false" customHeight="false" outlineLevel="0" collapsed="false">
      <c r="A118" s="0" t="str">
        <f aca="false">Transactions!A118</f>
        <v>C0142</v>
      </c>
      <c r="B118" s="10" t="n">
        <f aca="false">Transactions!B118</f>
        <v>45474</v>
      </c>
      <c r="C118" s="11" t="n">
        <f aca="false">EOMONTH(SUMPRODUCT(MIN(IF(Transactions!$A$2:$A$608=A118, Transactions!$B$2:$B$608, 9E+099))), -1)+1</f>
        <v>45383</v>
      </c>
      <c r="D118" s="11" t="n">
        <f aca="false">EOMONTH(B118, -1)+1</f>
        <v>45474</v>
      </c>
      <c r="E118" s="0" t="n">
        <f aca="false">DATEDIF(C118, D118, "M")</f>
        <v>3</v>
      </c>
    </row>
    <row r="119" customFormat="false" ht="15" hidden="false" customHeight="false" outlineLevel="0" collapsed="false">
      <c r="A119" s="0" t="str">
        <f aca="false">Transactions!A119</f>
        <v>C0023</v>
      </c>
      <c r="B119" s="10" t="n">
        <f aca="false">Transactions!B119</f>
        <v>45437</v>
      </c>
      <c r="C119" s="11" t="n">
        <f aca="false">EOMONTH(SUMPRODUCT(MIN(IF(Transactions!$A$2:$A$608=A119, Transactions!$B$2:$B$608, 9E+099))), -1)+1</f>
        <v>45323</v>
      </c>
      <c r="D119" s="11" t="n">
        <f aca="false">EOMONTH(B119, -1)+1</f>
        <v>45413</v>
      </c>
      <c r="E119" s="0" t="n">
        <f aca="false">DATEDIF(C119, D119, "M")</f>
        <v>3</v>
      </c>
    </row>
    <row r="120" customFormat="false" ht="15" hidden="false" customHeight="false" outlineLevel="0" collapsed="false">
      <c r="A120" s="0" t="str">
        <f aca="false">Transactions!A120</f>
        <v>C0014</v>
      </c>
      <c r="B120" s="10" t="n">
        <f aca="false">Transactions!B120</f>
        <v>45340</v>
      </c>
      <c r="C120" s="11" t="n">
        <f aca="false">EOMONTH(SUMPRODUCT(MIN(IF(Transactions!$A$2:$A$608=A120, Transactions!$B$2:$B$608, 9E+099))), -1)+1</f>
        <v>45292</v>
      </c>
      <c r="D120" s="11" t="n">
        <f aca="false">EOMONTH(B120, -1)+1</f>
        <v>45323</v>
      </c>
      <c r="E120" s="0" t="n">
        <f aca="false">DATEDIF(C120, D120, "M")</f>
        <v>1</v>
      </c>
    </row>
    <row r="121" customFormat="false" ht="15" hidden="false" customHeight="false" outlineLevel="0" collapsed="false">
      <c r="A121" s="0" t="str">
        <f aca="false">Transactions!A121</f>
        <v>C0051</v>
      </c>
      <c r="B121" s="10" t="n">
        <f aca="false">Transactions!B121</f>
        <v>45554</v>
      </c>
      <c r="C121" s="11" t="n">
        <f aca="false">EOMONTH(SUMPRODUCT(MIN(IF(Transactions!$A$2:$A$608=A121, Transactions!$B$2:$B$608, 9E+099))), -1)+1</f>
        <v>45505</v>
      </c>
      <c r="D121" s="11" t="n">
        <f aca="false">EOMONTH(B121, -1)+1</f>
        <v>45536</v>
      </c>
      <c r="E121" s="0" t="n">
        <f aca="false">DATEDIF(C121, D121, "M")</f>
        <v>1</v>
      </c>
    </row>
    <row r="122" customFormat="false" ht="15" hidden="false" customHeight="false" outlineLevel="0" collapsed="false">
      <c r="A122" s="0" t="str">
        <f aca="false">Transactions!A122</f>
        <v>C0112</v>
      </c>
      <c r="B122" s="10" t="n">
        <f aca="false">Transactions!B122</f>
        <v>45649</v>
      </c>
      <c r="C122" s="11" t="n">
        <f aca="false">EOMONTH(SUMPRODUCT(MIN(IF(Transactions!$A$2:$A$608=A122, Transactions!$B$2:$B$608, 9E+099))), -1)+1</f>
        <v>45323</v>
      </c>
      <c r="D122" s="11" t="n">
        <f aca="false">EOMONTH(B122, -1)+1</f>
        <v>45627</v>
      </c>
      <c r="E122" s="0" t="n">
        <f aca="false">DATEDIF(C122, D122, "M")</f>
        <v>10</v>
      </c>
    </row>
    <row r="123" customFormat="false" ht="15" hidden="false" customHeight="false" outlineLevel="0" collapsed="false">
      <c r="A123" s="0" t="str">
        <f aca="false">Transactions!A123</f>
        <v>C0038</v>
      </c>
      <c r="B123" s="10" t="n">
        <f aca="false">Transactions!B123</f>
        <v>45324</v>
      </c>
      <c r="C123" s="11" t="n">
        <f aca="false">EOMONTH(SUMPRODUCT(MIN(IF(Transactions!$A$2:$A$608=A123, Transactions!$B$2:$B$608, 9E+099))), -1)+1</f>
        <v>45323</v>
      </c>
      <c r="D123" s="11" t="n">
        <f aca="false">EOMONTH(B123, -1)+1</f>
        <v>45323</v>
      </c>
      <c r="E123" s="0" t="n">
        <f aca="false">DATEDIF(C123, D123, "M")</f>
        <v>0</v>
      </c>
    </row>
    <row r="124" customFormat="false" ht="15" hidden="false" customHeight="false" outlineLevel="0" collapsed="false">
      <c r="A124" s="0" t="str">
        <f aca="false">Transactions!A124</f>
        <v>C0105</v>
      </c>
      <c r="B124" s="10" t="n">
        <f aca="false">Transactions!B124</f>
        <v>45593</v>
      </c>
      <c r="C124" s="11" t="n">
        <f aca="false">EOMONTH(SUMPRODUCT(MIN(IF(Transactions!$A$2:$A$608=A124, Transactions!$B$2:$B$608, 9E+099))), -1)+1</f>
        <v>45292</v>
      </c>
      <c r="D124" s="11" t="n">
        <f aca="false">EOMONTH(B124, -1)+1</f>
        <v>45566</v>
      </c>
      <c r="E124" s="0" t="n">
        <f aca="false">DATEDIF(C124, D124, "M")</f>
        <v>9</v>
      </c>
    </row>
    <row r="125" customFormat="false" ht="15" hidden="false" customHeight="false" outlineLevel="0" collapsed="false">
      <c r="A125" s="0" t="str">
        <f aca="false">Transactions!A125</f>
        <v>C0106</v>
      </c>
      <c r="B125" s="10" t="n">
        <f aca="false">Transactions!B125</f>
        <v>45501</v>
      </c>
      <c r="C125" s="11" t="n">
        <f aca="false">EOMONTH(SUMPRODUCT(MIN(IF(Transactions!$A$2:$A$608=A125, Transactions!$B$2:$B$608, 9E+099))), -1)+1</f>
        <v>45413</v>
      </c>
      <c r="D125" s="11" t="n">
        <f aca="false">EOMONTH(B125, -1)+1</f>
        <v>45474</v>
      </c>
      <c r="E125" s="0" t="n">
        <f aca="false">DATEDIF(C125, D125, "M")</f>
        <v>2</v>
      </c>
    </row>
    <row r="126" customFormat="false" ht="15" hidden="false" customHeight="false" outlineLevel="0" collapsed="false">
      <c r="A126" s="0" t="str">
        <f aca="false">Transactions!A126</f>
        <v>C0105</v>
      </c>
      <c r="B126" s="10" t="n">
        <f aca="false">Transactions!B126</f>
        <v>45388</v>
      </c>
      <c r="C126" s="11" t="n">
        <f aca="false">EOMONTH(SUMPRODUCT(MIN(IF(Transactions!$A$2:$A$608=A126, Transactions!$B$2:$B$608, 9E+099))), -1)+1</f>
        <v>45292</v>
      </c>
      <c r="D126" s="11" t="n">
        <f aca="false">EOMONTH(B126, -1)+1</f>
        <v>45383</v>
      </c>
      <c r="E126" s="0" t="n">
        <f aca="false">DATEDIF(C126, D126, "M")</f>
        <v>3</v>
      </c>
    </row>
    <row r="127" customFormat="false" ht="15" hidden="false" customHeight="false" outlineLevel="0" collapsed="false">
      <c r="A127" s="0" t="str">
        <f aca="false">Transactions!A127</f>
        <v>C0120</v>
      </c>
      <c r="B127" s="10" t="n">
        <f aca="false">Transactions!B127</f>
        <v>45449</v>
      </c>
      <c r="C127" s="11" t="n">
        <f aca="false">EOMONTH(SUMPRODUCT(MIN(IF(Transactions!$A$2:$A$608=A127, Transactions!$B$2:$B$608, 9E+099))), -1)+1</f>
        <v>45413</v>
      </c>
      <c r="D127" s="11" t="n">
        <f aca="false">EOMONTH(B127, -1)+1</f>
        <v>45444</v>
      </c>
      <c r="E127" s="0" t="n">
        <f aca="false">DATEDIF(C127, D127, "M")</f>
        <v>1</v>
      </c>
    </row>
    <row r="128" customFormat="false" ht="15" hidden="false" customHeight="false" outlineLevel="0" collapsed="false">
      <c r="A128" s="0" t="str">
        <f aca="false">Transactions!A128</f>
        <v>C0019</v>
      </c>
      <c r="B128" s="10" t="n">
        <f aca="false">Transactions!B128</f>
        <v>45689</v>
      </c>
      <c r="C128" s="11" t="n">
        <f aca="false">EOMONTH(SUMPRODUCT(MIN(IF(Transactions!$A$2:$A$608=A128, Transactions!$B$2:$B$608, 9E+099))), -1)+1</f>
        <v>45413</v>
      </c>
      <c r="D128" s="11" t="n">
        <f aca="false">EOMONTH(B128, -1)+1</f>
        <v>45689</v>
      </c>
      <c r="E128" s="0" t="n">
        <f aca="false">DATEDIF(C128, D128, "M")</f>
        <v>9</v>
      </c>
    </row>
    <row r="129" customFormat="false" ht="15" hidden="false" customHeight="false" outlineLevel="0" collapsed="false">
      <c r="A129" s="0" t="str">
        <f aca="false">Transactions!A129</f>
        <v>C0019</v>
      </c>
      <c r="B129" s="10" t="n">
        <f aca="false">Transactions!B129</f>
        <v>45490</v>
      </c>
      <c r="C129" s="11" t="n">
        <f aca="false">EOMONTH(SUMPRODUCT(MIN(IF(Transactions!$A$2:$A$608=A129, Transactions!$B$2:$B$608, 9E+099))), -1)+1</f>
        <v>45413</v>
      </c>
      <c r="D129" s="11" t="n">
        <f aca="false">EOMONTH(B129, -1)+1</f>
        <v>45474</v>
      </c>
      <c r="E129" s="0" t="n">
        <f aca="false">DATEDIF(C129, D129, "M")</f>
        <v>2</v>
      </c>
    </row>
    <row r="130" customFormat="false" ht="15" hidden="false" customHeight="false" outlineLevel="0" collapsed="false">
      <c r="A130" s="0" t="str">
        <f aca="false">Transactions!A130</f>
        <v>C0071</v>
      </c>
      <c r="B130" s="10" t="n">
        <f aca="false">Transactions!B130</f>
        <v>45632</v>
      </c>
      <c r="C130" s="11" t="n">
        <f aca="false">EOMONTH(SUMPRODUCT(MIN(IF(Transactions!$A$2:$A$608=A130, Transactions!$B$2:$B$608, 9E+099))), -1)+1</f>
        <v>45536</v>
      </c>
      <c r="D130" s="11" t="n">
        <f aca="false">EOMONTH(B130, -1)+1</f>
        <v>45627</v>
      </c>
      <c r="E130" s="0" t="n">
        <f aca="false">DATEDIF(C130, D130, "M")</f>
        <v>3</v>
      </c>
    </row>
    <row r="131" customFormat="false" ht="15" hidden="false" customHeight="false" outlineLevel="0" collapsed="false">
      <c r="A131" s="0" t="str">
        <f aca="false">Transactions!A131</f>
        <v>C0032</v>
      </c>
      <c r="B131" s="10" t="n">
        <f aca="false">Transactions!B131</f>
        <v>45343</v>
      </c>
      <c r="C131" s="11" t="n">
        <f aca="false">EOMONTH(SUMPRODUCT(MIN(IF(Transactions!$A$2:$A$608=A131, Transactions!$B$2:$B$608, 9E+099))), -1)+1</f>
        <v>45323</v>
      </c>
      <c r="D131" s="11" t="n">
        <f aca="false">EOMONTH(B131, -1)+1</f>
        <v>45323</v>
      </c>
      <c r="E131" s="0" t="n">
        <f aca="false">DATEDIF(C131, D131, "M")</f>
        <v>0</v>
      </c>
    </row>
    <row r="132" customFormat="false" ht="15" hidden="false" customHeight="false" outlineLevel="0" collapsed="false">
      <c r="A132" s="0" t="str">
        <f aca="false">Transactions!A132</f>
        <v>C0079</v>
      </c>
      <c r="B132" s="10" t="n">
        <f aca="false">Transactions!B132</f>
        <v>45509</v>
      </c>
      <c r="C132" s="11" t="n">
        <f aca="false">EOMONTH(SUMPRODUCT(MIN(IF(Transactions!$A$2:$A$608=A132, Transactions!$B$2:$B$608, 9E+099))), -1)+1</f>
        <v>45505</v>
      </c>
      <c r="D132" s="11" t="n">
        <f aca="false">EOMONTH(B132, -1)+1</f>
        <v>45505</v>
      </c>
      <c r="E132" s="0" t="n">
        <f aca="false">DATEDIF(C132, D132, "M")</f>
        <v>0</v>
      </c>
    </row>
    <row r="133" customFormat="false" ht="15" hidden="false" customHeight="false" outlineLevel="0" collapsed="false">
      <c r="A133" s="0" t="str">
        <f aca="false">Transactions!A133</f>
        <v>C0009</v>
      </c>
      <c r="B133" s="10" t="n">
        <f aca="false">Transactions!B133</f>
        <v>45457</v>
      </c>
      <c r="C133" s="11" t="n">
        <f aca="false">EOMONTH(SUMPRODUCT(MIN(IF(Transactions!$A$2:$A$608=A133, Transactions!$B$2:$B$608, 9E+099))), -1)+1</f>
        <v>45413</v>
      </c>
      <c r="D133" s="11" t="n">
        <f aca="false">EOMONTH(B133, -1)+1</f>
        <v>45444</v>
      </c>
      <c r="E133" s="0" t="n">
        <f aca="false">DATEDIF(C133, D133, "M")</f>
        <v>1</v>
      </c>
    </row>
    <row r="134" customFormat="false" ht="15" hidden="false" customHeight="false" outlineLevel="0" collapsed="false">
      <c r="A134" s="0" t="str">
        <f aca="false">Transactions!A134</f>
        <v>C0095</v>
      </c>
      <c r="B134" s="10" t="n">
        <f aca="false">Transactions!B134</f>
        <v>45635</v>
      </c>
      <c r="C134" s="11" t="n">
        <f aca="false">EOMONTH(SUMPRODUCT(MIN(IF(Transactions!$A$2:$A$608=A134, Transactions!$B$2:$B$608, 9E+099))), -1)+1</f>
        <v>45627</v>
      </c>
      <c r="D134" s="11" t="n">
        <f aca="false">EOMONTH(B134, -1)+1</f>
        <v>45627</v>
      </c>
      <c r="E134" s="0" t="n">
        <f aca="false">DATEDIF(C134, D134, "M")</f>
        <v>0</v>
      </c>
    </row>
    <row r="135" customFormat="false" ht="15" hidden="false" customHeight="false" outlineLevel="0" collapsed="false">
      <c r="A135" s="0" t="str">
        <f aca="false">Transactions!A135</f>
        <v>C0022</v>
      </c>
      <c r="B135" s="10" t="n">
        <f aca="false">Transactions!B135</f>
        <v>45476</v>
      </c>
      <c r="C135" s="11" t="n">
        <f aca="false">EOMONTH(SUMPRODUCT(MIN(IF(Transactions!$A$2:$A$608=A135, Transactions!$B$2:$B$608, 9E+099))), -1)+1</f>
        <v>45323</v>
      </c>
      <c r="D135" s="11" t="n">
        <f aca="false">EOMONTH(B135, -1)+1</f>
        <v>45474</v>
      </c>
      <c r="E135" s="0" t="n">
        <f aca="false">DATEDIF(C135, D135, "M")</f>
        <v>5</v>
      </c>
    </row>
    <row r="136" customFormat="false" ht="15" hidden="false" customHeight="false" outlineLevel="0" collapsed="false">
      <c r="A136" s="0" t="str">
        <f aca="false">Transactions!A136</f>
        <v>C0118</v>
      </c>
      <c r="B136" s="10" t="n">
        <f aca="false">Transactions!B136</f>
        <v>45630</v>
      </c>
      <c r="C136" s="11" t="n">
        <f aca="false">EOMONTH(SUMPRODUCT(MIN(IF(Transactions!$A$2:$A$608=A136, Transactions!$B$2:$B$608, 9E+099))), -1)+1</f>
        <v>45627</v>
      </c>
      <c r="D136" s="11" t="n">
        <f aca="false">EOMONTH(B136, -1)+1</f>
        <v>45627</v>
      </c>
      <c r="E136" s="0" t="n">
        <f aca="false">DATEDIF(C136, D136, "M")</f>
        <v>0</v>
      </c>
    </row>
    <row r="137" customFormat="false" ht="15" hidden="false" customHeight="false" outlineLevel="0" collapsed="false">
      <c r="A137" s="0" t="str">
        <f aca="false">Transactions!A137</f>
        <v>C0057</v>
      </c>
      <c r="B137" s="10" t="n">
        <f aca="false">Transactions!B137</f>
        <v>45558</v>
      </c>
      <c r="C137" s="11" t="n">
        <f aca="false">EOMONTH(SUMPRODUCT(MIN(IF(Transactions!$A$2:$A$608=A137, Transactions!$B$2:$B$608, 9E+099))), -1)+1</f>
        <v>45474</v>
      </c>
      <c r="D137" s="11" t="n">
        <f aca="false">EOMONTH(B137, -1)+1</f>
        <v>45536</v>
      </c>
      <c r="E137" s="0" t="n">
        <f aca="false">DATEDIF(C137, D137, "M")</f>
        <v>2</v>
      </c>
    </row>
    <row r="138" customFormat="false" ht="15" hidden="false" customHeight="false" outlineLevel="0" collapsed="false">
      <c r="A138" s="0" t="str">
        <f aca="false">Transactions!A138</f>
        <v>C0112</v>
      </c>
      <c r="B138" s="10" t="n">
        <f aca="false">Transactions!B138</f>
        <v>45673</v>
      </c>
      <c r="C138" s="11" t="n">
        <f aca="false">EOMONTH(SUMPRODUCT(MIN(IF(Transactions!$A$2:$A$608=A138, Transactions!$B$2:$B$608, 9E+099))), -1)+1</f>
        <v>45323</v>
      </c>
      <c r="D138" s="11" t="n">
        <f aca="false">EOMONTH(B138, -1)+1</f>
        <v>45658</v>
      </c>
      <c r="E138" s="0" t="n">
        <f aca="false">DATEDIF(C138, D138, "M")</f>
        <v>11</v>
      </c>
    </row>
    <row r="139" customFormat="false" ht="15" hidden="false" customHeight="false" outlineLevel="0" collapsed="false">
      <c r="A139" s="0" t="str">
        <f aca="false">Transactions!A139</f>
        <v>C0057</v>
      </c>
      <c r="B139" s="10" t="n">
        <f aca="false">Transactions!B139</f>
        <v>45477</v>
      </c>
      <c r="C139" s="11" t="n">
        <f aca="false">EOMONTH(SUMPRODUCT(MIN(IF(Transactions!$A$2:$A$608=A139, Transactions!$B$2:$B$608, 9E+099))), -1)+1</f>
        <v>45474</v>
      </c>
      <c r="D139" s="11" t="n">
        <f aca="false">EOMONTH(B139, -1)+1</f>
        <v>45474</v>
      </c>
      <c r="E139" s="0" t="n">
        <f aca="false">DATEDIF(C139, D139, "M")</f>
        <v>0</v>
      </c>
    </row>
    <row r="140" customFormat="false" ht="15" hidden="false" customHeight="false" outlineLevel="0" collapsed="false">
      <c r="A140" s="0" t="str">
        <f aca="false">Transactions!A140</f>
        <v>C0011</v>
      </c>
      <c r="B140" s="10" t="n">
        <f aca="false">Transactions!B140</f>
        <v>45658</v>
      </c>
      <c r="C140" s="11" t="n">
        <f aca="false">EOMONTH(SUMPRODUCT(MIN(IF(Transactions!$A$2:$A$608=A140, Transactions!$B$2:$B$608, 9E+099))), -1)+1</f>
        <v>45597</v>
      </c>
      <c r="D140" s="11" t="n">
        <f aca="false">EOMONTH(B140, -1)+1</f>
        <v>45658</v>
      </c>
      <c r="E140" s="0" t="n">
        <f aca="false">DATEDIF(C140, D140, "M")</f>
        <v>2</v>
      </c>
    </row>
    <row r="141" customFormat="false" ht="15" hidden="false" customHeight="false" outlineLevel="0" collapsed="false">
      <c r="A141" s="0" t="str">
        <f aca="false">Transactions!A141</f>
        <v>C0143</v>
      </c>
      <c r="B141" s="10" t="n">
        <f aca="false">Transactions!B141</f>
        <v>45524</v>
      </c>
      <c r="C141" s="11" t="n">
        <f aca="false">EOMONTH(SUMPRODUCT(MIN(IF(Transactions!$A$2:$A$608=A141, Transactions!$B$2:$B$608, 9E+099))), -1)+1</f>
        <v>45413</v>
      </c>
      <c r="D141" s="11" t="n">
        <f aca="false">EOMONTH(B141, -1)+1</f>
        <v>45505</v>
      </c>
      <c r="E141" s="0" t="n">
        <f aca="false">DATEDIF(C141, D141, "M")</f>
        <v>3</v>
      </c>
    </row>
    <row r="142" customFormat="false" ht="15" hidden="false" customHeight="false" outlineLevel="0" collapsed="false">
      <c r="A142" s="0" t="str">
        <f aca="false">Transactions!A142</f>
        <v>C0005</v>
      </c>
      <c r="B142" s="10" t="n">
        <f aca="false">Transactions!B142</f>
        <v>45402</v>
      </c>
      <c r="C142" s="11" t="n">
        <f aca="false">EOMONTH(SUMPRODUCT(MIN(IF(Transactions!$A$2:$A$608=A142, Transactions!$B$2:$B$608, 9E+099))), -1)+1</f>
        <v>45352</v>
      </c>
      <c r="D142" s="11" t="n">
        <f aca="false">EOMONTH(B142, -1)+1</f>
        <v>45383</v>
      </c>
      <c r="E142" s="0" t="n">
        <f aca="false">DATEDIF(C142, D142, "M")</f>
        <v>1</v>
      </c>
    </row>
    <row r="143" customFormat="false" ht="15" hidden="false" customHeight="false" outlineLevel="0" collapsed="false">
      <c r="A143" s="0" t="str">
        <f aca="false">Transactions!A143</f>
        <v>C0105</v>
      </c>
      <c r="B143" s="10" t="n">
        <f aca="false">Transactions!B143</f>
        <v>45539</v>
      </c>
      <c r="C143" s="11" t="n">
        <f aca="false">EOMONTH(SUMPRODUCT(MIN(IF(Transactions!$A$2:$A$608=A143, Transactions!$B$2:$B$608, 9E+099))), -1)+1</f>
        <v>45292</v>
      </c>
      <c r="D143" s="11" t="n">
        <f aca="false">EOMONTH(B143, -1)+1</f>
        <v>45536</v>
      </c>
      <c r="E143" s="0" t="n">
        <f aca="false">DATEDIF(C143, D143, "M")</f>
        <v>8</v>
      </c>
    </row>
    <row r="144" customFormat="false" ht="15" hidden="false" customHeight="false" outlineLevel="0" collapsed="false">
      <c r="A144" s="0" t="str">
        <f aca="false">Transactions!A144</f>
        <v>C0066</v>
      </c>
      <c r="B144" s="10" t="n">
        <f aca="false">Transactions!B144</f>
        <v>45583</v>
      </c>
      <c r="C144" s="11" t="n">
        <f aca="false">EOMONTH(SUMPRODUCT(MIN(IF(Transactions!$A$2:$A$608=A144, Transactions!$B$2:$B$608, 9E+099))), -1)+1</f>
        <v>45292</v>
      </c>
      <c r="D144" s="11" t="n">
        <f aca="false">EOMONTH(B144, -1)+1</f>
        <v>45566</v>
      </c>
      <c r="E144" s="0" t="n">
        <f aca="false">DATEDIF(C144, D144, "M")</f>
        <v>9</v>
      </c>
    </row>
    <row r="145" customFormat="false" ht="15" hidden="false" customHeight="false" outlineLevel="0" collapsed="false">
      <c r="A145" s="0" t="str">
        <f aca="false">Transactions!A145</f>
        <v>C0071</v>
      </c>
      <c r="B145" s="10" t="n">
        <f aca="false">Transactions!B145</f>
        <v>45578</v>
      </c>
      <c r="C145" s="11" t="n">
        <f aca="false">EOMONTH(SUMPRODUCT(MIN(IF(Transactions!$A$2:$A$608=A145, Transactions!$B$2:$B$608, 9E+099))), -1)+1</f>
        <v>45536</v>
      </c>
      <c r="D145" s="11" t="n">
        <f aca="false">EOMONTH(B145, -1)+1</f>
        <v>45566</v>
      </c>
      <c r="E145" s="0" t="n">
        <f aca="false">DATEDIF(C145, D145, "M")</f>
        <v>1</v>
      </c>
    </row>
    <row r="146" customFormat="false" ht="15" hidden="false" customHeight="false" outlineLevel="0" collapsed="false">
      <c r="A146" s="0" t="str">
        <f aca="false">Transactions!A146</f>
        <v>C0109</v>
      </c>
      <c r="B146" s="10" t="n">
        <f aca="false">Transactions!B146</f>
        <v>45635</v>
      </c>
      <c r="C146" s="11" t="n">
        <f aca="false">EOMONTH(SUMPRODUCT(MIN(IF(Transactions!$A$2:$A$608=A146, Transactions!$B$2:$B$608, 9E+099))), -1)+1</f>
        <v>45444</v>
      </c>
      <c r="D146" s="11" t="n">
        <f aca="false">EOMONTH(B146, -1)+1</f>
        <v>45627</v>
      </c>
      <c r="E146" s="0" t="n">
        <f aca="false">DATEDIF(C146, D146, "M")</f>
        <v>6</v>
      </c>
    </row>
    <row r="147" customFormat="false" ht="15" hidden="false" customHeight="false" outlineLevel="0" collapsed="false">
      <c r="A147" s="0" t="str">
        <f aca="false">Transactions!A147</f>
        <v>C0081</v>
      </c>
      <c r="B147" s="10" t="n">
        <f aca="false">Transactions!B147</f>
        <v>45395</v>
      </c>
      <c r="C147" s="11" t="n">
        <f aca="false">EOMONTH(SUMPRODUCT(MIN(IF(Transactions!$A$2:$A$608=A147, Transactions!$B$2:$B$608, 9E+099))), -1)+1</f>
        <v>45323</v>
      </c>
      <c r="D147" s="11" t="n">
        <f aca="false">EOMONTH(B147, -1)+1</f>
        <v>45383</v>
      </c>
      <c r="E147" s="0" t="n">
        <f aca="false">DATEDIF(C147, D147, "M")</f>
        <v>2</v>
      </c>
    </row>
    <row r="148" customFormat="false" ht="15" hidden="false" customHeight="false" outlineLevel="0" collapsed="false">
      <c r="A148" s="0" t="str">
        <f aca="false">Transactions!A148</f>
        <v>C0142</v>
      </c>
      <c r="B148" s="10" t="n">
        <f aca="false">Transactions!B148</f>
        <v>45384</v>
      </c>
      <c r="C148" s="11" t="n">
        <f aca="false">EOMONTH(SUMPRODUCT(MIN(IF(Transactions!$A$2:$A$608=A148, Transactions!$B$2:$B$608, 9E+099))), -1)+1</f>
        <v>45383</v>
      </c>
      <c r="D148" s="11" t="n">
        <f aca="false">EOMONTH(B148, -1)+1</f>
        <v>45383</v>
      </c>
      <c r="E148" s="0" t="n">
        <f aca="false">DATEDIF(C148, D148, "M")</f>
        <v>0</v>
      </c>
    </row>
    <row r="149" customFormat="false" ht="15" hidden="false" customHeight="false" outlineLevel="0" collapsed="false">
      <c r="A149" s="0" t="str">
        <f aca="false">Transactions!A149</f>
        <v>C0016</v>
      </c>
      <c r="B149" s="10" t="n">
        <f aca="false">Transactions!B149</f>
        <v>45439</v>
      </c>
      <c r="C149" s="11" t="n">
        <f aca="false">EOMONTH(SUMPRODUCT(MIN(IF(Transactions!$A$2:$A$608=A149, Transactions!$B$2:$B$608, 9E+099))), -1)+1</f>
        <v>45383</v>
      </c>
      <c r="D149" s="11" t="n">
        <f aca="false">EOMONTH(B149, -1)+1</f>
        <v>45413</v>
      </c>
      <c r="E149" s="0" t="n">
        <f aca="false">DATEDIF(C149, D149, "M")</f>
        <v>1</v>
      </c>
    </row>
    <row r="150" customFormat="false" ht="15" hidden="false" customHeight="false" outlineLevel="0" collapsed="false">
      <c r="A150" s="0" t="str">
        <f aca="false">Transactions!A150</f>
        <v>C0013</v>
      </c>
      <c r="B150" s="10" t="n">
        <f aca="false">Transactions!B150</f>
        <v>45590</v>
      </c>
      <c r="C150" s="11" t="n">
        <f aca="false">EOMONTH(SUMPRODUCT(MIN(IF(Transactions!$A$2:$A$608=A150, Transactions!$B$2:$B$608, 9E+099))), -1)+1</f>
        <v>45505</v>
      </c>
      <c r="D150" s="11" t="n">
        <f aca="false">EOMONTH(B150, -1)+1</f>
        <v>45566</v>
      </c>
      <c r="E150" s="0" t="n">
        <f aca="false">DATEDIF(C150, D150, "M")</f>
        <v>2</v>
      </c>
    </row>
    <row r="151" customFormat="false" ht="15" hidden="false" customHeight="false" outlineLevel="0" collapsed="false">
      <c r="A151" s="0" t="str">
        <f aca="false">Transactions!A151</f>
        <v>C0047</v>
      </c>
      <c r="B151" s="10" t="n">
        <f aca="false">Transactions!B151</f>
        <v>45611</v>
      </c>
      <c r="C151" s="11" t="n">
        <f aca="false">EOMONTH(SUMPRODUCT(MIN(IF(Transactions!$A$2:$A$608=A151, Transactions!$B$2:$B$608, 9E+099))), -1)+1</f>
        <v>45536</v>
      </c>
      <c r="D151" s="11" t="n">
        <f aca="false">EOMONTH(B151, -1)+1</f>
        <v>45597</v>
      </c>
      <c r="E151" s="0" t="n">
        <f aca="false">DATEDIF(C151, D151, "M")</f>
        <v>2</v>
      </c>
    </row>
    <row r="152" customFormat="false" ht="15" hidden="false" customHeight="false" outlineLevel="0" collapsed="false">
      <c r="A152" s="0" t="str">
        <f aca="false">Transactions!A152</f>
        <v>C0029</v>
      </c>
      <c r="B152" s="10" t="n">
        <f aca="false">Transactions!B152</f>
        <v>45605</v>
      </c>
      <c r="C152" s="11" t="n">
        <f aca="false">EOMONTH(SUMPRODUCT(MIN(IF(Transactions!$A$2:$A$608=A152, Transactions!$B$2:$B$608, 9E+099))), -1)+1</f>
        <v>45474</v>
      </c>
      <c r="D152" s="11" t="n">
        <f aca="false">EOMONTH(B152, -1)+1</f>
        <v>45597</v>
      </c>
      <c r="E152" s="0" t="n">
        <f aca="false">DATEDIF(C152, D152, "M")</f>
        <v>4</v>
      </c>
    </row>
    <row r="153" customFormat="false" ht="15" hidden="false" customHeight="false" outlineLevel="0" collapsed="false">
      <c r="A153" s="0" t="str">
        <f aca="false">Transactions!A153</f>
        <v>C0094</v>
      </c>
      <c r="B153" s="10" t="n">
        <f aca="false">Transactions!B153</f>
        <v>45507</v>
      </c>
      <c r="C153" s="11" t="n">
        <f aca="false">EOMONTH(SUMPRODUCT(MIN(IF(Transactions!$A$2:$A$608=A153, Transactions!$B$2:$B$608, 9E+099))), -1)+1</f>
        <v>45505</v>
      </c>
      <c r="D153" s="11" t="n">
        <f aca="false">EOMONTH(B153, -1)+1</f>
        <v>45505</v>
      </c>
      <c r="E153" s="0" t="n">
        <f aca="false">DATEDIF(C153, D153, "M")</f>
        <v>0</v>
      </c>
    </row>
    <row r="154" customFormat="false" ht="15" hidden="false" customHeight="false" outlineLevel="0" collapsed="false">
      <c r="A154" s="0" t="str">
        <f aca="false">Transactions!A154</f>
        <v>C0128</v>
      </c>
      <c r="B154" s="10" t="n">
        <f aca="false">Transactions!B154</f>
        <v>45605</v>
      </c>
      <c r="C154" s="11" t="n">
        <f aca="false">EOMONTH(SUMPRODUCT(MIN(IF(Transactions!$A$2:$A$608=A154, Transactions!$B$2:$B$608, 9E+099))), -1)+1</f>
        <v>45597</v>
      </c>
      <c r="D154" s="11" t="n">
        <f aca="false">EOMONTH(B154, -1)+1</f>
        <v>45597</v>
      </c>
      <c r="E154" s="0" t="n">
        <f aca="false">DATEDIF(C154, D154, "M")</f>
        <v>0</v>
      </c>
    </row>
    <row r="155" customFormat="false" ht="15" hidden="false" customHeight="false" outlineLevel="0" collapsed="false">
      <c r="A155" s="0" t="str">
        <f aca="false">Transactions!A155</f>
        <v>C0059</v>
      </c>
      <c r="B155" s="10" t="n">
        <f aca="false">Transactions!B155</f>
        <v>45610</v>
      </c>
      <c r="C155" s="11" t="n">
        <f aca="false">EOMONTH(SUMPRODUCT(MIN(IF(Transactions!$A$2:$A$608=A155, Transactions!$B$2:$B$608, 9E+099))), -1)+1</f>
        <v>45536</v>
      </c>
      <c r="D155" s="11" t="n">
        <f aca="false">EOMONTH(B155, -1)+1</f>
        <v>45597</v>
      </c>
      <c r="E155" s="0" t="n">
        <f aca="false">DATEDIF(C155, D155, "M")</f>
        <v>2</v>
      </c>
    </row>
    <row r="156" customFormat="false" ht="15" hidden="false" customHeight="false" outlineLevel="0" collapsed="false">
      <c r="A156" s="0" t="str">
        <f aca="false">Transactions!A156</f>
        <v>C0013</v>
      </c>
      <c r="B156" s="10" t="n">
        <f aca="false">Transactions!B156</f>
        <v>45611</v>
      </c>
      <c r="C156" s="11" t="n">
        <f aca="false">EOMONTH(SUMPRODUCT(MIN(IF(Transactions!$A$2:$A$608=A156, Transactions!$B$2:$B$608, 9E+099))), -1)+1</f>
        <v>45505</v>
      </c>
      <c r="D156" s="11" t="n">
        <f aca="false">EOMONTH(B156, -1)+1</f>
        <v>45597</v>
      </c>
      <c r="E156" s="0" t="n">
        <f aca="false">DATEDIF(C156, D156, "M")</f>
        <v>3</v>
      </c>
    </row>
    <row r="157" customFormat="false" ht="15" hidden="false" customHeight="false" outlineLevel="0" collapsed="false">
      <c r="A157" s="0" t="str">
        <f aca="false">Transactions!A157</f>
        <v>C0104</v>
      </c>
      <c r="B157" s="10" t="n">
        <f aca="false">Transactions!B157</f>
        <v>45563</v>
      </c>
      <c r="C157" s="11" t="n">
        <f aca="false">EOMONTH(SUMPRODUCT(MIN(IF(Transactions!$A$2:$A$608=A157, Transactions!$B$2:$B$608, 9E+099))), -1)+1</f>
        <v>45536</v>
      </c>
      <c r="D157" s="11" t="n">
        <f aca="false">EOMONTH(B157, -1)+1</f>
        <v>45536</v>
      </c>
      <c r="E157" s="0" t="n">
        <f aca="false">DATEDIF(C157, D157, "M")</f>
        <v>0</v>
      </c>
    </row>
    <row r="158" customFormat="false" ht="15" hidden="false" customHeight="false" outlineLevel="0" collapsed="false">
      <c r="A158" s="0" t="str">
        <f aca="false">Transactions!A158</f>
        <v>C0025</v>
      </c>
      <c r="B158" s="10" t="n">
        <f aca="false">Transactions!B158</f>
        <v>45563</v>
      </c>
      <c r="C158" s="11" t="n">
        <f aca="false">EOMONTH(SUMPRODUCT(MIN(IF(Transactions!$A$2:$A$608=A158, Transactions!$B$2:$B$608, 9E+099))), -1)+1</f>
        <v>45413</v>
      </c>
      <c r="D158" s="11" t="n">
        <f aca="false">EOMONTH(B158, -1)+1</f>
        <v>45536</v>
      </c>
      <c r="E158" s="0" t="n">
        <f aca="false">DATEDIF(C158, D158, "M")</f>
        <v>4</v>
      </c>
    </row>
    <row r="159" customFormat="false" ht="15" hidden="false" customHeight="false" outlineLevel="0" collapsed="false">
      <c r="A159" s="0" t="str">
        <f aca="false">Transactions!A159</f>
        <v>C0030</v>
      </c>
      <c r="B159" s="10" t="n">
        <f aca="false">Transactions!B159</f>
        <v>45359</v>
      </c>
      <c r="C159" s="11" t="n">
        <f aca="false">EOMONTH(SUMPRODUCT(MIN(IF(Transactions!$A$2:$A$608=A159, Transactions!$B$2:$B$608, 9E+099))), -1)+1</f>
        <v>45292</v>
      </c>
      <c r="D159" s="11" t="n">
        <f aca="false">EOMONTH(B159, -1)+1</f>
        <v>45352</v>
      </c>
      <c r="E159" s="0" t="n">
        <f aca="false">DATEDIF(C159, D159, "M")</f>
        <v>2</v>
      </c>
    </row>
    <row r="160" customFormat="false" ht="15" hidden="false" customHeight="false" outlineLevel="0" collapsed="false">
      <c r="A160" s="0" t="str">
        <f aca="false">Transactions!A160</f>
        <v>C0148</v>
      </c>
      <c r="B160" s="10" t="n">
        <f aca="false">Transactions!B160</f>
        <v>45512</v>
      </c>
      <c r="C160" s="11" t="n">
        <f aca="false">EOMONTH(SUMPRODUCT(MIN(IF(Transactions!$A$2:$A$608=A160, Transactions!$B$2:$B$608, 9E+099))), -1)+1</f>
        <v>45292</v>
      </c>
      <c r="D160" s="11" t="n">
        <f aca="false">EOMONTH(B160, -1)+1</f>
        <v>45505</v>
      </c>
      <c r="E160" s="0" t="n">
        <f aca="false">DATEDIF(C160, D160, "M")</f>
        <v>7</v>
      </c>
    </row>
    <row r="161" customFormat="false" ht="15" hidden="false" customHeight="false" outlineLevel="0" collapsed="false">
      <c r="A161" s="0" t="str">
        <f aca="false">Transactions!A161</f>
        <v>C0141</v>
      </c>
      <c r="B161" s="10" t="n">
        <f aca="false">Transactions!B161</f>
        <v>45672</v>
      </c>
      <c r="C161" s="11" t="n">
        <f aca="false">EOMONTH(SUMPRODUCT(MIN(IF(Transactions!$A$2:$A$608=A161, Transactions!$B$2:$B$608, 9E+099))), -1)+1</f>
        <v>45597</v>
      </c>
      <c r="D161" s="11" t="n">
        <f aca="false">EOMONTH(B161, -1)+1</f>
        <v>45658</v>
      </c>
      <c r="E161" s="0" t="n">
        <f aca="false">DATEDIF(C161, D161, "M")</f>
        <v>2</v>
      </c>
    </row>
    <row r="162" customFormat="false" ht="15" hidden="false" customHeight="false" outlineLevel="0" collapsed="false">
      <c r="A162" s="0" t="str">
        <f aca="false">Transactions!A162</f>
        <v>C0112</v>
      </c>
      <c r="B162" s="10" t="n">
        <f aca="false">Transactions!B162</f>
        <v>45516</v>
      </c>
      <c r="C162" s="11" t="n">
        <f aca="false">EOMONTH(SUMPRODUCT(MIN(IF(Transactions!$A$2:$A$608=A162, Transactions!$B$2:$B$608, 9E+099))), -1)+1</f>
        <v>45323</v>
      </c>
      <c r="D162" s="11" t="n">
        <f aca="false">EOMONTH(B162, -1)+1</f>
        <v>45505</v>
      </c>
      <c r="E162" s="0" t="n">
        <f aca="false">DATEDIF(C162, D162, "M")</f>
        <v>6</v>
      </c>
    </row>
    <row r="163" customFormat="false" ht="15" hidden="false" customHeight="false" outlineLevel="0" collapsed="false">
      <c r="A163" s="0" t="str">
        <f aca="false">Transactions!A163</f>
        <v>C0133</v>
      </c>
      <c r="B163" s="10" t="n">
        <f aca="false">Transactions!B163</f>
        <v>45446</v>
      </c>
      <c r="C163" s="11" t="n">
        <f aca="false">EOMONTH(SUMPRODUCT(MIN(IF(Transactions!$A$2:$A$608=A163, Transactions!$B$2:$B$608, 9E+099))), -1)+1</f>
        <v>45413</v>
      </c>
      <c r="D163" s="11" t="n">
        <f aca="false">EOMONTH(B163, -1)+1</f>
        <v>45444</v>
      </c>
      <c r="E163" s="0" t="n">
        <f aca="false">DATEDIF(C163, D163, "M")</f>
        <v>1</v>
      </c>
    </row>
    <row r="164" customFormat="false" ht="15" hidden="false" customHeight="false" outlineLevel="0" collapsed="false">
      <c r="A164" s="0" t="str">
        <f aca="false">Transactions!A164</f>
        <v>C0097</v>
      </c>
      <c r="B164" s="10" t="n">
        <f aca="false">Transactions!B164</f>
        <v>45597</v>
      </c>
      <c r="C164" s="11" t="n">
        <f aca="false">EOMONTH(SUMPRODUCT(MIN(IF(Transactions!$A$2:$A$608=A164, Transactions!$B$2:$B$608, 9E+099))), -1)+1</f>
        <v>45566</v>
      </c>
      <c r="D164" s="11" t="n">
        <f aca="false">EOMONTH(B164, -1)+1</f>
        <v>45597</v>
      </c>
      <c r="E164" s="0" t="n">
        <f aca="false">DATEDIF(C164, D164, "M")</f>
        <v>1</v>
      </c>
    </row>
    <row r="165" customFormat="false" ht="15" hidden="false" customHeight="false" outlineLevel="0" collapsed="false">
      <c r="A165" s="0" t="str">
        <f aca="false">Transactions!A165</f>
        <v>C0126</v>
      </c>
      <c r="B165" s="10" t="n">
        <f aca="false">Transactions!B165</f>
        <v>45616</v>
      </c>
      <c r="C165" s="11" t="n">
        <f aca="false">EOMONTH(SUMPRODUCT(MIN(IF(Transactions!$A$2:$A$608=A165, Transactions!$B$2:$B$608, 9E+099))), -1)+1</f>
        <v>45566</v>
      </c>
      <c r="D165" s="11" t="n">
        <f aca="false">EOMONTH(B165, -1)+1</f>
        <v>45597</v>
      </c>
      <c r="E165" s="0" t="n">
        <f aca="false">DATEDIF(C165, D165, "M")</f>
        <v>1</v>
      </c>
    </row>
    <row r="166" customFormat="false" ht="15" hidden="false" customHeight="false" outlineLevel="0" collapsed="false">
      <c r="A166" s="0" t="str">
        <f aca="false">Transactions!A166</f>
        <v>C0136</v>
      </c>
      <c r="B166" s="10" t="n">
        <f aca="false">Transactions!B166</f>
        <v>45666</v>
      </c>
      <c r="C166" s="11" t="n">
        <f aca="false">EOMONTH(SUMPRODUCT(MIN(IF(Transactions!$A$2:$A$608=A166, Transactions!$B$2:$B$608, 9E+099))), -1)+1</f>
        <v>45627</v>
      </c>
      <c r="D166" s="11" t="n">
        <f aca="false">EOMONTH(B166, -1)+1</f>
        <v>45658</v>
      </c>
      <c r="E166" s="0" t="n">
        <f aca="false">DATEDIF(C166, D166, "M")</f>
        <v>1</v>
      </c>
    </row>
    <row r="167" customFormat="false" ht="15" hidden="false" customHeight="false" outlineLevel="0" collapsed="false">
      <c r="A167" s="0" t="str">
        <f aca="false">Transactions!A167</f>
        <v>C0110</v>
      </c>
      <c r="B167" s="10" t="n">
        <f aca="false">Transactions!B167</f>
        <v>45419</v>
      </c>
      <c r="C167" s="11" t="n">
        <f aca="false">EOMONTH(SUMPRODUCT(MIN(IF(Transactions!$A$2:$A$608=A167, Transactions!$B$2:$B$608, 9E+099))), -1)+1</f>
        <v>45413</v>
      </c>
      <c r="D167" s="11" t="n">
        <f aca="false">EOMONTH(B167, -1)+1</f>
        <v>45413</v>
      </c>
      <c r="E167" s="0" t="n">
        <f aca="false">DATEDIF(C167, D167, "M")</f>
        <v>0</v>
      </c>
    </row>
    <row r="168" customFormat="false" ht="15" hidden="false" customHeight="false" outlineLevel="0" collapsed="false">
      <c r="A168" s="0" t="str">
        <f aca="false">Transactions!A168</f>
        <v>C0117</v>
      </c>
      <c r="B168" s="10" t="n">
        <f aca="false">Transactions!B168</f>
        <v>45637</v>
      </c>
      <c r="C168" s="11" t="n">
        <f aca="false">EOMONTH(SUMPRODUCT(MIN(IF(Transactions!$A$2:$A$608=A168, Transactions!$B$2:$B$608, 9E+099))), -1)+1</f>
        <v>45474</v>
      </c>
      <c r="D168" s="11" t="n">
        <f aca="false">EOMONTH(B168, -1)+1</f>
        <v>45627</v>
      </c>
      <c r="E168" s="0" t="n">
        <f aca="false">DATEDIF(C168, D168, "M")</f>
        <v>5</v>
      </c>
    </row>
    <row r="169" customFormat="false" ht="15" hidden="false" customHeight="false" outlineLevel="0" collapsed="false">
      <c r="A169" s="0" t="str">
        <f aca="false">Transactions!A169</f>
        <v>C0148</v>
      </c>
      <c r="B169" s="10" t="n">
        <f aca="false">Transactions!B169</f>
        <v>45488</v>
      </c>
      <c r="C169" s="11" t="n">
        <f aca="false">EOMONTH(SUMPRODUCT(MIN(IF(Transactions!$A$2:$A$608=A169, Transactions!$B$2:$B$608, 9E+099))), -1)+1</f>
        <v>45292</v>
      </c>
      <c r="D169" s="11" t="n">
        <f aca="false">EOMONTH(B169, -1)+1</f>
        <v>45474</v>
      </c>
      <c r="E169" s="0" t="n">
        <f aca="false">DATEDIF(C169, D169, "M")</f>
        <v>6</v>
      </c>
    </row>
    <row r="170" customFormat="false" ht="15" hidden="false" customHeight="false" outlineLevel="0" collapsed="false">
      <c r="A170" s="0" t="str">
        <f aca="false">Transactions!A170</f>
        <v>C0105</v>
      </c>
      <c r="B170" s="10" t="n">
        <f aca="false">Transactions!B170</f>
        <v>45420</v>
      </c>
      <c r="C170" s="11" t="n">
        <f aca="false">EOMONTH(SUMPRODUCT(MIN(IF(Transactions!$A$2:$A$608=A170, Transactions!$B$2:$B$608, 9E+099))), -1)+1</f>
        <v>45292</v>
      </c>
      <c r="D170" s="11" t="n">
        <f aca="false">EOMONTH(B170, -1)+1</f>
        <v>45413</v>
      </c>
      <c r="E170" s="0" t="n">
        <f aca="false">DATEDIF(C170, D170, "M")</f>
        <v>4</v>
      </c>
    </row>
    <row r="171" customFormat="false" ht="15" hidden="false" customHeight="false" outlineLevel="0" collapsed="false">
      <c r="A171" s="0" t="str">
        <f aca="false">Transactions!A171</f>
        <v>C0076</v>
      </c>
      <c r="B171" s="10" t="n">
        <f aca="false">Transactions!B171</f>
        <v>45632</v>
      </c>
      <c r="C171" s="11" t="n">
        <f aca="false">EOMONTH(SUMPRODUCT(MIN(IF(Transactions!$A$2:$A$608=A171, Transactions!$B$2:$B$608, 9E+099))), -1)+1</f>
        <v>45627</v>
      </c>
      <c r="D171" s="11" t="n">
        <f aca="false">EOMONTH(B171, -1)+1</f>
        <v>45627</v>
      </c>
      <c r="E171" s="0" t="n">
        <f aca="false">DATEDIF(C171, D171, "M")</f>
        <v>0</v>
      </c>
    </row>
    <row r="172" customFormat="false" ht="15" hidden="false" customHeight="false" outlineLevel="0" collapsed="false">
      <c r="A172" s="0" t="str">
        <f aca="false">Transactions!A172</f>
        <v>C0058</v>
      </c>
      <c r="B172" s="10" t="n">
        <f aca="false">Transactions!B172</f>
        <v>45735</v>
      </c>
      <c r="C172" s="11" t="n">
        <f aca="false">EOMONTH(SUMPRODUCT(MIN(IF(Transactions!$A$2:$A$608=A172, Transactions!$B$2:$B$608, 9E+099))), -1)+1</f>
        <v>45597</v>
      </c>
      <c r="D172" s="11" t="n">
        <f aca="false">EOMONTH(B172, -1)+1</f>
        <v>45717</v>
      </c>
      <c r="E172" s="0" t="n">
        <f aca="false">DATEDIF(C172, D172, "M")</f>
        <v>4</v>
      </c>
    </row>
    <row r="173" customFormat="false" ht="15" hidden="false" customHeight="false" outlineLevel="0" collapsed="false">
      <c r="A173" s="0" t="str">
        <f aca="false">Transactions!A173</f>
        <v>C0012</v>
      </c>
      <c r="B173" s="10" t="n">
        <f aca="false">Transactions!B173</f>
        <v>45435</v>
      </c>
      <c r="C173" s="11" t="n">
        <f aca="false">EOMONTH(SUMPRODUCT(MIN(IF(Transactions!$A$2:$A$608=A173, Transactions!$B$2:$B$608, 9E+099))), -1)+1</f>
        <v>45413</v>
      </c>
      <c r="D173" s="11" t="n">
        <f aca="false">EOMONTH(B173, -1)+1</f>
        <v>45413</v>
      </c>
      <c r="E173" s="0" t="n">
        <f aca="false">DATEDIF(C173, D173, "M")</f>
        <v>0</v>
      </c>
    </row>
    <row r="174" customFormat="false" ht="15" hidden="false" customHeight="false" outlineLevel="0" collapsed="false">
      <c r="A174" s="0" t="str">
        <f aca="false">Transactions!A174</f>
        <v>C0066</v>
      </c>
      <c r="B174" s="10" t="n">
        <f aca="false">Transactions!B174</f>
        <v>45424</v>
      </c>
      <c r="C174" s="11" t="n">
        <f aca="false">EOMONTH(SUMPRODUCT(MIN(IF(Transactions!$A$2:$A$608=A174, Transactions!$B$2:$B$608, 9E+099))), -1)+1</f>
        <v>45292</v>
      </c>
      <c r="D174" s="11" t="n">
        <f aca="false">EOMONTH(B174, -1)+1</f>
        <v>45413</v>
      </c>
      <c r="E174" s="0" t="n">
        <f aca="false">DATEDIF(C174, D174, "M")</f>
        <v>4</v>
      </c>
    </row>
    <row r="175" customFormat="false" ht="15" hidden="false" customHeight="false" outlineLevel="0" collapsed="false">
      <c r="A175" s="0" t="str">
        <f aca="false">Transactions!A175</f>
        <v>C0036</v>
      </c>
      <c r="B175" s="10" t="n">
        <f aca="false">Transactions!B175</f>
        <v>45665</v>
      </c>
      <c r="C175" s="11" t="n">
        <f aca="false">EOMONTH(SUMPRODUCT(MIN(IF(Transactions!$A$2:$A$608=A175, Transactions!$B$2:$B$608, 9E+099))), -1)+1</f>
        <v>45627</v>
      </c>
      <c r="D175" s="11" t="n">
        <f aca="false">EOMONTH(B175, -1)+1</f>
        <v>45658</v>
      </c>
      <c r="E175" s="0" t="n">
        <f aca="false">DATEDIF(C175, D175, "M")</f>
        <v>1</v>
      </c>
    </row>
    <row r="176" customFormat="false" ht="15" hidden="false" customHeight="false" outlineLevel="0" collapsed="false">
      <c r="A176" s="0" t="str">
        <f aca="false">Transactions!A176</f>
        <v>C0027</v>
      </c>
      <c r="B176" s="10" t="n">
        <f aca="false">Transactions!B176</f>
        <v>45676</v>
      </c>
      <c r="C176" s="11" t="n">
        <f aca="false">EOMONTH(SUMPRODUCT(MIN(IF(Transactions!$A$2:$A$608=A176, Transactions!$B$2:$B$608, 9E+099))), -1)+1</f>
        <v>45597</v>
      </c>
      <c r="D176" s="11" t="n">
        <f aca="false">EOMONTH(B176, -1)+1</f>
        <v>45658</v>
      </c>
      <c r="E176" s="0" t="n">
        <f aca="false">DATEDIF(C176, D176, "M")</f>
        <v>2</v>
      </c>
    </row>
    <row r="177" customFormat="false" ht="15" hidden="false" customHeight="false" outlineLevel="0" collapsed="false">
      <c r="A177" s="0" t="str">
        <f aca="false">Transactions!A177</f>
        <v>C0031</v>
      </c>
      <c r="B177" s="10" t="n">
        <f aca="false">Transactions!B177</f>
        <v>45429</v>
      </c>
      <c r="C177" s="11" t="n">
        <f aca="false">EOMONTH(SUMPRODUCT(MIN(IF(Transactions!$A$2:$A$608=A177, Transactions!$B$2:$B$608, 9E+099))), -1)+1</f>
        <v>45352</v>
      </c>
      <c r="D177" s="11" t="n">
        <f aca="false">EOMONTH(B177, -1)+1</f>
        <v>45413</v>
      </c>
      <c r="E177" s="0" t="n">
        <f aca="false">DATEDIF(C177, D177, "M")</f>
        <v>2</v>
      </c>
    </row>
    <row r="178" customFormat="false" ht="15" hidden="false" customHeight="false" outlineLevel="0" collapsed="false">
      <c r="A178" s="0" t="str">
        <f aca="false">Transactions!A178</f>
        <v>C0019</v>
      </c>
      <c r="B178" s="10" t="n">
        <f aca="false">Transactions!B178</f>
        <v>45422</v>
      </c>
      <c r="C178" s="11" t="n">
        <f aca="false">EOMONTH(SUMPRODUCT(MIN(IF(Transactions!$A$2:$A$608=A178, Transactions!$B$2:$B$608, 9E+099))), -1)+1</f>
        <v>45413</v>
      </c>
      <c r="D178" s="11" t="n">
        <f aca="false">EOMONTH(B178, -1)+1</f>
        <v>45413</v>
      </c>
      <c r="E178" s="0" t="n">
        <f aca="false">DATEDIF(C178, D178, "M")</f>
        <v>0</v>
      </c>
    </row>
    <row r="179" customFormat="false" ht="15" hidden="false" customHeight="false" outlineLevel="0" collapsed="false">
      <c r="A179" s="0" t="str">
        <f aca="false">Transactions!A179</f>
        <v>C0122</v>
      </c>
      <c r="B179" s="10" t="n">
        <f aca="false">Transactions!B179</f>
        <v>45445</v>
      </c>
      <c r="C179" s="11" t="n">
        <f aca="false">EOMONTH(SUMPRODUCT(MIN(IF(Transactions!$A$2:$A$608=A179, Transactions!$B$2:$B$608, 9E+099))), -1)+1</f>
        <v>45413</v>
      </c>
      <c r="D179" s="11" t="n">
        <f aca="false">EOMONTH(B179, -1)+1</f>
        <v>45444</v>
      </c>
      <c r="E179" s="0" t="n">
        <f aca="false">DATEDIF(C179, D179, "M")</f>
        <v>1</v>
      </c>
    </row>
    <row r="180" customFormat="false" ht="15" hidden="false" customHeight="false" outlineLevel="0" collapsed="false">
      <c r="A180" s="0" t="str">
        <f aca="false">Transactions!A180</f>
        <v>C0109</v>
      </c>
      <c r="B180" s="10" t="n">
        <f aca="false">Transactions!B180</f>
        <v>45738</v>
      </c>
      <c r="C180" s="11" t="n">
        <f aca="false">EOMONTH(SUMPRODUCT(MIN(IF(Transactions!$A$2:$A$608=A180, Transactions!$B$2:$B$608, 9E+099))), -1)+1</f>
        <v>45444</v>
      </c>
      <c r="D180" s="11" t="n">
        <f aca="false">EOMONTH(B180, -1)+1</f>
        <v>45717</v>
      </c>
      <c r="E180" s="0" t="n">
        <f aca="false">DATEDIF(C180, D180, "M")</f>
        <v>9</v>
      </c>
    </row>
    <row r="181" customFormat="false" ht="15" hidden="false" customHeight="false" outlineLevel="0" collapsed="false">
      <c r="A181" s="0" t="str">
        <f aca="false">Transactions!A181</f>
        <v>C0150</v>
      </c>
      <c r="B181" s="10" t="n">
        <f aca="false">Transactions!B181</f>
        <v>45615</v>
      </c>
      <c r="C181" s="11" t="n">
        <f aca="false">EOMONTH(SUMPRODUCT(MIN(IF(Transactions!$A$2:$A$608=A181, Transactions!$B$2:$B$608, 9E+099))), -1)+1</f>
        <v>45505</v>
      </c>
      <c r="D181" s="11" t="n">
        <f aca="false">EOMONTH(B181, -1)+1</f>
        <v>45597</v>
      </c>
      <c r="E181" s="0" t="n">
        <f aca="false">DATEDIF(C181, D181, "M")</f>
        <v>3</v>
      </c>
    </row>
    <row r="182" customFormat="false" ht="15" hidden="false" customHeight="false" outlineLevel="0" collapsed="false">
      <c r="A182" s="0" t="str">
        <f aca="false">Transactions!A182</f>
        <v>C0112</v>
      </c>
      <c r="B182" s="10" t="n">
        <f aca="false">Transactions!B182</f>
        <v>45566</v>
      </c>
      <c r="C182" s="11" t="n">
        <f aca="false">EOMONTH(SUMPRODUCT(MIN(IF(Transactions!$A$2:$A$608=A182, Transactions!$B$2:$B$608, 9E+099))), -1)+1</f>
        <v>45323</v>
      </c>
      <c r="D182" s="11" t="n">
        <f aca="false">EOMONTH(B182, -1)+1</f>
        <v>45566</v>
      </c>
      <c r="E182" s="0" t="n">
        <f aca="false">DATEDIF(C182, D182, "M")</f>
        <v>8</v>
      </c>
    </row>
    <row r="183" customFormat="false" ht="15" hidden="false" customHeight="false" outlineLevel="0" collapsed="false">
      <c r="A183" s="0" t="str">
        <f aca="false">Transactions!A183</f>
        <v>C0125</v>
      </c>
      <c r="B183" s="10" t="n">
        <f aca="false">Transactions!B183</f>
        <v>45389</v>
      </c>
      <c r="C183" s="11" t="n">
        <f aca="false">EOMONTH(SUMPRODUCT(MIN(IF(Transactions!$A$2:$A$608=A183, Transactions!$B$2:$B$608, 9E+099))), -1)+1</f>
        <v>45383</v>
      </c>
      <c r="D183" s="11" t="n">
        <f aca="false">EOMONTH(B183, -1)+1</f>
        <v>45383</v>
      </c>
      <c r="E183" s="0" t="n">
        <f aca="false">DATEDIF(C183, D183, "M")</f>
        <v>0</v>
      </c>
    </row>
    <row r="184" customFormat="false" ht="15" hidden="false" customHeight="false" outlineLevel="0" collapsed="false">
      <c r="A184" s="0" t="str">
        <f aca="false">Transactions!A184</f>
        <v>C0093</v>
      </c>
      <c r="B184" s="10" t="n">
        <f aca="false">Transactions!B184</f>
        <v>45361</v>
      </c>
      <c r="C184" s="11" t="n">
        <f aca="false">EOMONTH(SUMPRODUCT(MIN(IF(Transactions!$A$2:$A$608=A184, Transactions!$B$2:$B$608, 9E+099))), -1)+1</f>
        <v>45352</v>
      </c>
      <c r="D184" s="11" t="n">
        <f aca="false">EOMONTH(B184, -1)+1</f>
        <v>45352</v>
      </c>
      <c r="E184" s="0" t="n">
        <f aca="false">DATEDIF(C184, D184, "M")</f>
        <v>0</v>
      </c>
    </row>
    <row r="185" customFormat="false" ht="15" hidden="false" customHeight="false" outlineLevel="0" collapsed="false">
      <c r="A185" s="0" t="str">
        <f aca="false">Transactions!A185</f>
        <v>C0094</v>
      </c>
      <c r="B185" s="10" t="n">
        <f aca="false">Transactions!B185</f>
        <v>45662</v>
      </c>
      <c r="C185" s="11" t="n">
        <f aca="false">EOMONTH(SUMPRODUCT(MIN(IF(Transactions!$A$2:$A$608=A185, Transactions!$B$2:$B$608, 9E+099))), -1)+1</f>
        <v>45505</v>
      </c>
      <c r="D185" s="11" t="n">
        <f aca="false">EOMONTH(B185, -1)+1</f>
        <v>45658</v>
      </c>
      <c r="E185" s="0" t="n">
        <f aca="false">DATEDIF(C185, D185, "M")</f>
        <v>5</v>
      </c>
    </row>
    <row r="186" customFormat="false" ht="15" hidden="false" customHeight="false" outlineLevel="0" collapsed="false">
      <c r="A186" s="0" t="str">
        <f aca="false">Transactions!A186</f>
        <v>C0022</v>
      </c>
      <c r="B186" s="10" t="n">
        <f aca="false">Transactions!B186</f>
        <v>45559</v>
      </c>
      <c r="C186" s="11" t="n">
        <f aca="false">EOMONTH(SUMPRODUCT(MIN(IF(Transactions!$A$2:$A$608=A186, Transactions!$B$2:$B$608, 9E+099))), -1)+1</f>
        <v>45323</v>
      </c>
      <c r="D186" s="11" t="n">
        <f aca="false">EOMONTH(B186, -1)+1</f>
        <v>45536</v>
      </c>
      <c r="E186" s="0" t="n">
        <f aca="false">DATEDIF(C186, D186, "M")</f>
        <v>7</v>
      </c>
    </row>
    <row r="187" customFormat="false" ht="15" hidden="false" customHeight="false" outlineLevel="0" collapsed="false">
      <c r="A187" s="0" t="str">
        <f aca="false">Transactions!A187</f>
        <v>C0142</v>
      </c>
      <c r="B187" s="10" t="n">
        <f aca="false">Transactions!B187</f>
        <v>45520</v>
      </c>
      <c r="C187" s="11" t="n">
        <f aca="false">EOMONTH(SUMPRODUCT(MIN(IF(Transactions!$A$2:$A$608=A187, Transactions!$B$2:$B$608, 9E+099))), -1)+1</f>
        <v>45383</v>
      </c>
      <c r="D187" s="11" t="n">
        <f aca="false">EOMONTH(B187, -1)+1</f>
        <v>45505</v>
      </c>
      <c r="E187" s="0" t="n">
        <f aca="false">DATEDIF(C187, D187, "M")</f>
        <v>4</v>
      </c>
    </row>
    <row r="188" customFormat="false" ht="15" hidden="false" customHeight="false" outlineLevel="0" collapsed="false">
      <c r="A188" s="0" t="str">
        <f aca="false">Transactions!A188</f>
        <v>C0122</v>
      </c>
      <c r="B188" s="10" t="n">
        <f aca="false">Transactions!B188</f>
        <v>45520</v>
      </c>
      <c r="C188" s="11" t="n">
        <f aca="false">EOMONTH(SUMPRODUCT(MIN(IF(Transactions!$A$2:$A$608=A188, Transactions!$B$2:$B$608, 9E+099))), -1)+1</f>
        <v>45413</v>
      </c>
      <c r="D188" s="11" t="n">
        <f aca="false">EOMONTH(B188, -1)+1</f>
        <v>45505</v>
      </c>
      <c r="E188" s="0" t="n">
        <f aca="false">DATEDIF(C188, D188, "M")</f>
        <v>3</v>
      </c>
    </row>
    <row r="189" customFormat="false" ht="15" hidden="false" customHeight="false" outlineLevel="0" collapsed="false">
      <c r="A189" s="0" t="str">
        <f aca="false">Transactions!A189</f>
        <v>C0058</v>
      </c>
      <c r="B189" s="10" t="n">
        <f aca="false">Transactions!B189</f>
        <v>45670</v>
      </c>
      <c r="C189" s="11" t="n">
        <f aca="false">EOMONTH(SUMPRODUCT(MIN(IF(Transactions!$A$2:$A$608=A189, Transactions!$B$2:$B$608, 9E+099))), -1)+1</f>
        <v>45597</v>
      </c>
      <c r="D189" s="11" t="n">
        <f aca="false">EOMONTH(B189, -1)+1</f>
        <v>45658</v>
      </c>
      <c r="E189" s="0" t="n">
        <f aca="false">DATEDIF(C189, D189, "M")</f>
        <v>2</v>
      </c>
    </row>
    <row r="190" customFormat="false" ht="15" hidden="false" customHeight="false" outlineLevel="0" collapsed="false">
      <c r="A190" s="0" t="str">
        <f aca="false">Transactions!A190</f>
        <v>C0022</v>
      </c>
      <c r="B190" s="10" t="n">
        <f aca="false">Transactions!B190</f>
        <v>45391</v>
      </c>
      <c r="C190" s="11" t="n">
        <f aca="false">EOMONTH(SUMPRODUCT(MIN(IF(Transactions!$A$2:$A$608=A190, Transactions!$B$2:$B$608, 9E+099))), -1)+1</f>
        <v>45323</v>
      </c>
      <c r="D190" s="11" t="n">
        <f aca="false">EOMONTH(B190, -1)+1</f>
        <v>45383</v>
      </c>
      <c r="E190" s="0" t="n">
        <f aca="false">DATEDIF(C190, D190, "M")</f>
        <v>2</v>
      </c>
    </row>
    <row r="191" customFormat="false" ht="15" hidden="false" customHeight="false" outlineLevel="0" collapsed="false">
      <c r="A191" s="0" t="str">
        <f aca="false">Transactions!A191</f>
        <v>C0063</v>
      </c>
      <c r="B191" s="10" t="n">
        <f aca="false">Transactions!B191</f>
        <v>45469</v>
      </c>
      <c r="C191" s="11" t="n">
        <f aca="false">EOMONTH(SUMPRODUCT(MIN(IF(Transactions!$A$2:$A$608=A191, Transactions!$B$2:$B$608, 9E+099))), -1)+1</f>
        <v>45323</v>
      </c>
      <c r="D191" s="11" t="n">
        <f aca="false">EOMONTH(B191, -1)+1</f>
        <v>45444</v>
      </c>
      <c r="E191" s="0" t="n">
        <f aca="false">DATEDIF(C191, D191, "M")</f>
        <v>4</v>
      </c>
    </row>
    <row r="192" customFormat="false" ht="15" hidden="false" customHeight="false" outlineLevel="0" collapsed="false">
      <c r="A192" s="0" t="str">
        <f aca="false">Transactions!A192</f>
        <v>C0109</v>
      </c>
      <c r="B192" s="10" t="n">
        <f aca="false">Transactions!B192</f>
        <v>45519</v>
      </c>
      <c r="C192" s="11" t="n">
        <f aca="false">EOMONTH(SUMPRODUCT(MIN(IF(Transactions!$A$2:$A$608=A192, Transactions!$B$2:$B$608, 9E+099))), -1)+1</f>
        <v>45444</v>
      </c>
      <c r="D192" s="11" t="n">
        <f aca="false">EOMONTH(B192, -1)+1</f>
        <v>45505</v>
      </c>
      <c r="E192" s="0" t="n">
        <f aca="false">DATEDIF(C192, D192, "M")</f>
        <v>2</v>
      </c>
    </row>
    <row r="193" customFormat="false" ht="15" hidden="false" customHeight="false" outlineLevel="0" collapsed="false">
      <c r="A193" s="0" t="str">
        <f aca="false">Transactions!A193</f>
        <v>C0069</v>
      </c>
      <c r="B193" s="10" t="n">
        <f aca="false">Transactions!B193</f>
        <v>45650</v>
      </c>
      <c r="C193" s="11" t="n">
        <f aca="false">EOMONTH(SUMPRODUCT(MIN(IF(Transactions!$A$2:$A$608=A193, Transactions!$B$2:$B$608, 9E+099))), -1)+1</f>
        <v>45566</v>
      </c>
      <c r="D193" s="11" t="n">
        <f aca="false">EOMONTH(B193, -1)+1</f>
        <v>45627</v>
      </c>
      <c r="E193" s="0" t="n">
        <f aca="false">DATEDIF(C193, D193, "M")</f>
        <v>2</v>
      </c>
    </row>
    <row r="194" customFormat="false" ht="15" hidden="false" customHeight="false" outlineLevel="0" collapsed="false">
      <c r="A194" s="0" t="str">
        <f aca="false">Transactions!A194</f>
        <v>C0024</v>
      </c>
      <c r="B194" s="10" t="n">
        <f aca="false">Transactions!B194</f>
        <v>45645</v>
      </c>
      <c r="C194" s="11" t="n">
        <f aca="false">EOMONTH(SUMPRODUCT(MIN(IF(Transactions!$A$2:$A$608=A194, Transactions!$B$2:$B$608, 9E+099))), -1)+1</f>
        <v>45536</v>
      </c>
      <c r="D194" s="11" t="n">
        <f aca="false">EOMONTH(B194, -1)+1</f>
        <v>45627</v>
      </c>
      <c r="E194" s="0" t="n">
        <f aca="false">DATEDIF(C194, D194, "M")</f>
        <v>3</v>
      </c>
    </row>
    <row r="195" customFormat="false" ht="15" hidden="false" customHeight="false" outlineLevel="0" collapsed="false">
      <c r="A195" s="0" t="str">
        <f aca="false">Transactions!A195</f>
        <v>C0003</v>
      </c>
      <c r="B195" s="10" t="n">
        <f aca="false">Transactions!B195</f>
        <v>45660</v>
      </c>
      <c r="C195" s="11" t="n">
        <f aca="false">EOMONTH(SUMPRODUCT(MIN(IF(Transactions!$A$2:$A$608=A195, Transactions!$B$2:$B$608, 9E+099))), -1)+1</f>
        <v>45536</v>
      </c>
      <c r="D195" s="11" t="n">
        <f aca="false">EOMONTH(B195, -1)+1</f>
        <v>45658</v>
      </c>
      <c r="E195" s="0" t="n">
        <f aca="false">DATEDIF(C195, D195, "M")</f>
        <v>4</v>
      </c>
    </row>
    <row r="196" customFormat="false" ht="15" hidden="false" customHeight="false" outlineLevel="0" collapsed="false">
      <c r="A196" s="0" t="str">
        <f aca="false">Transactions!A196</f>
        <v>C0144</v>
      </c>
      <c r="B196" s="10" t="n">
        <f aca="false">Transactions!B196</f>
        <v>45576</v>
      </c>
      <c r="C196" s="11" t="n">
        <f aca="false">EOMONTH(SUMPRODUCT(MIN(IF(Transactions!$A$2:$A$608=A196, Transactions!$B$2:$B$608, 9E+099))), -1)+1</f>
        <v>45474</v>
      </c>
      <c r="D196" s="11" t="n">
        <f aca="false">EOMONTH(B196, -1)+1</f>
        <v>45566</v>
      </c>
      <c r="E196" s="0" t="n">
        <f aca="false">DATEDIF(C196, D196, "M")</f>
        <v>3</v>
      </c>
    </row>
    <row r="197" customFormat="false" ht="15" hidden="false" customHeight="false" outlineLevel="0" collapsed="false">
      <c r="A197" s="0" t="str">
        <f aca="false">Transactions!A197</f>
        <v>C0127</v>
      </c>
      <c r="B197" s="10" t="n">
        <f aca="false">Transactions!B197</f>
        <v>45540</v>
      </c>
      <c r="C197" s="11" t="n">
        <f aca="false">EOMONTH(SUMPRODUCT(MIN(IF(Transactions!$A$2:$A$608=A197, Transactions!$B$2:$B$608, 9E+099))), -1)+1</f>
        <v>45383</v>
      </c>
      <c r="D197" s="11" t="n">
        <f aca="false">EOMONTH(B197, -1)+1</f>
        <v>45536</v>
      </c>
      <c r="E197" s="0" t="n">
        <f aca="false">DATEDIF(C197, D197, "M")</f>
        <v>5</v>
      </c>
    </row>
    <row r="198" customFormat="false" ht="15" hidden="false" customHeight="false" outlineLevel="0" collapsed="false">
      <c r="A198" s="0" t="str">
        <f aca="false">Transactions!A198</f>
        <v>C0076</v>
      </c>
      <c r="B198" s="10" t="n">
        <f aca="false">Transactions!B198</f>
        <v>45663</v>
      </c>
      <c r="C198" s="11" t="n">
        <f aca="false">EOMONTH(SUMPRODUCT(MIN(IF(Transactions!$A$2:$A$608=A198, Transactions!$B$2:$B$608, 9E+099))), -1)+1</f>
        <v>45627</v>
      </c>
      <c r="D198" s="11" t="n">
        <f aca="false">EOMONTH(B198, -1)+1</f>
        <v>45658</v>
      </c>
      <c r="E198" s="0" t="n">
        <f aca="false">DATEDIF(C198, D198, "M")</f>
        <v>1</v>
      </c>
    </row>
    <row r="199" customFormat="false" ht="15" hidden="false" customHeight="false" outlineLevel="0" collapsed="false">
      <c r="A199" s="0" t="str">
        <f aca="false">Transactions!A199</f>
        <v>C0142</v>
      </c>
      <c r="B199" s="10" t="n">
        <f aca="false">Transactions!B199</f>
        <v>45425</v>
      </c>
      <c r="C199" s="11" t="n">
        <f aca="false">EOMONTH(SUMPRODUCT(MIN(IF(Transactions!$A$2:$A$608=A199, Transactions!$B$2:$B$608, 9E+099))), -1)+1</f>
        <v>45383</v>
      </c>
      <c r="D199" s="11" t="n">
        <f aca="false">EOMONTH(B199, -1)+1</f>
        <v>45413</v>
      </c>
      <c r="E199" s="0" t="n">
        <f aca="false">DATEDIF(C199, D199, "M")</f>
        <v>1</v>
      </c>
    </row>
    <row r="200" customFormat="false" ht="15" hidden="false" customHeight="false" outlineLevel="0" collapsed="false">
      <c r="A200" s="0" t="str">
        <f aca="false">Transactions!A200</f>
        <v>C0063</v>
      </c>
      <c r="B200" s="10" t="n">
        <f aca="false">Transactions!B200</f>
        <v>45377</v>
      </c>
      <c r="C200" s="11" t="n">
        <f aca="false">EOMONTH(SUMPRODUCT(MIN(IF(Transactions!$A$2:$A$608=A200, Transactions!$B$2:$B$608, 9E+099))), -1)+1</f>
        <v>45323</v>
      </c>
      <c r="D200" s="11" t="n">
        <f aca="false">EOMONTH(B200, -1)+1</f>
        <v>45352</v>
      </c>
      <c r="E200" s="0" t="n">
        <f aca="false">DATEDIF(C200, D200, "M")</f>
        <v>1</v>
      </c>
    </row>
    <row r="201" customFormat="false" ht="15" hidden="false" customHeight="false" outlineLevel="0" collapsed="false">
      <c r="A201" s="0" t="str">
        <f aca="false">Transactions!A201</f>
        <v>C0102</v>
      </c>
      <c r="B201" s="10" t="n">
        <f aca="false">Transactions!B201</f>
        <v>45662</v>
      </c>
      <c r="C201" s="11" t="n">
        <f aca="false">EOMONTH(SUMPRODUCT(MIN(IF(Transactions!$A$2:$A$608=A201, Transactions!$B$2:$B$608, 9E+099))), -1)+1</f>
        <v>45536</v>
      </c>
      <c r="D201" s="11" t="n">
        <f aca="false">EOMONTH(B201, -1)+1</f>
        <v>45658</v>
      </c>
      <c r="E201" s="0" t="n">
        <f aca="false">DATEDIF(C201, D201, "M")</f>
        <v>4</v>
      </c>
    </row>
    <row r="202" customFormat="false" ht="15" hidden="false" customHeight="false" outlineLevel="0" collapsed="false">
      <c r="A202" s="0" t="str">
        <f aca="false">Transactions!A202</f>
        <v>C0091</v>
      </c>
      <c r="B202" s="10" t="n">
        <f aca="false">Transactions!B202</f>
        <v>45552</v>
      </c>
      <c r="C202" s="11" t="n">
        <f aca="false">EOMONTH(SUMPRODUCT(MIN(IF(Transactions!$A$2:$A$608=A202, Transactions!$B$2:$B$608, 9E+099))), -1)+1</f>
        <v>45536</v>
      </c>
      <c r="D202" s="11" t="n">
        <f aca="false">EOMONTH(B202, -1)+1</f>
        <v>45536</v>
      </c>
      <c r="E202" s="0" t="n">
        <f aca="false">DATEDIF(C202, D202, "M")</f>
        <v>0</v>
      </c>
    </row>
    <row r="203" customFormat="false" ht="15" hidden="false" customHeight="false" outlineLevel="0" collapsed="false">
      <c r="A203" s="0" t="str">
        <f aca="false">Transactions!A203</f>
        <v>C0032</v>
      </c>
      <c r="B203" s="10" t="n">
        <f aca="false">Transactions!B203</f>
        <v>45462</v>
      </c>
      <c r="C203" s="11" t="n">
        <f aca="false">EOMONTH(SUMPRODUCT(MIN(IF(Transactions!$A$2:$A$608=A203, Transactions!$B$2:$B$608, 9E+099))), -1)+1</f>
        <v>45323</v>
      </c>
      <c r="D203" s="11" t="n">
        <f aca="false">EOMONTH(B203, -1)+1</f>
        <v>45444</v>
      </c>
      <c r="E203" s="0" t="n">
        <f aca="false">DATEDIF(C203, D203, "M")</f>
        <v>4</v>
      </c>
    </row>
    <row r="204" customFormat="false" ht="15" hidden="false" customHeight="false" outlineLevel="0" collapsed="false">
      <c r="A204" s="0" t="str">
        <f aca="false">Transactions!A204</f>
        <v>C0024</v>
      </c>
      <c r="B204" s="10" t="n">
        <f aca="false">Transactions!B204</f>
        <v>45685</v>
      </c>
      <c r="C204" s="11" t="n">
        <f aca="false">EOMONTH(SUMPRODUCT(MIN(IF(Transactions!$A$2:$A$608=A204, Transactions!$B$2:$B$608, 9E+099))), -1)+1</f>
        <v>45536</v>
      </c>
      <c r="D204" s="11" t="n">
        <f aca="false">EOMONTH(B204, -1)+1</f>
        <v>45658</v>
      </c>
      <c r="E204" s="0" t="n">
        <f aca="false">DATEDIF(C204, D204, "M")</f>
        <v>4</v>
      </c>
    </row>
    <row r="205" customFormat="false" ht="15" hidden="false" customHeight="false" outlineLevel="0" collapsed="false">
      <c r="A205" s="0" t="str">
        <f aca="false">Transactions!A205</f>
        <v>C0141</v>
      </c>
      <c r="B205" s="10" t="n">
        <f aca="false">Transactions!B205</f>
        <v>45653</v>
      </c>
      <c r="C205" s="11" t="n">
        <f aca="false">EOMONTH(SUMPRODUCT(MIN(IF(Transactions!$A$2:$A$608=A205, Transactions!$B$2:$B$608, 9E+099))), -1)+1</f>
        <v>45597</v>
      </c>
      <c r="D205" s="11" t="n">
        <f aca="false">EOMONTH(B205, -1)+1</f>
        <v>45627</v>
      </c>
      <c r="E205" s="0" t="n">
        <f aca="false">DATEDIF(C205, D205, "M")</f>
        <v>1</v>
      </c>
    </row>
    <row r="206" customFormat="false" ht="15" hidden="false" customHeight="false" outlineLevel="0" collapsed="false">
      <c r="A206" s="0" t="str">
        <f aca="false">Transactions!A206</f>
        <v>C0090</v>
      </c>
      <c r="B206" s="10" t="n">
        <f aca="false">Transactions!B206</f>
        <v>45631</v>
      </c>
      <c r="C206" s="11" t="n">
        <f aca="false">EOMONTH(SUMPRODUCT(MIN(IF(Transactions!$A$2:$A$608=A206, Transactions!$B$2:$B$608, 9E+099))), -1)+1</f>
        <v>45597</v>
      </c>
      <c r="D206" s="11" t="n">
        <f aca="false">EOMONTH(B206, -1)+1</f>
        <v>45627</v>
      </c>
      <c r="E206" s="0" t="n">
        <f aca="false">DATEDIF(C206, D206, "M")</f>
        <v>1</v>
      </c>
    </row>
    <row r="207" customFormat="false" ht="15" hidden="false" customHeight="false" outlineLevel="0" collapsed="false">
      <c r="A207" s="0" t="str">
        <f aca="false">Transactions!A207</f>
        <v>C0047</v>
      </c>
      <c r="B207" s="10" t="n">
        <f aca="false">Transactions!B207</f>
        <v>45585</v>
      </c>
      <c r="C207" s="11" t="n">
        <f aca="false">EOMONTH(SUMPRODUCT(MIN(IF(Transactions!$A$2:$A$608=A207, Transactions!$B$2:$B$608, 9E+099))), -1)+1</f>
        <v>45536</v>
      </c>
      <c r="D207" s="11" t="n">
        <f aca="false">EOMONTH(B207, -1)+1</f>
        <v>45566</v>
      </c>
      <c r="E207" s="0" t="n">
        <f aca="false">DATEDIF(C207, D207, "M")</f>
        <v>1</v>
      </c>
    </row>
    <row r="208" customFormat="false" ht="15" hidden="false" customHeight="false" outlineLevel="0" collapsed="false">
      <c r="A208" s="0" t="str">
        <f aca="false">Transactions!A208</f>
        <v>C0087</v>
      </c>
      <c r="B208" s="10" t="n">
        <f aca="false">Transactions!B208</f>
        <v>45677</v>
      </c>
      <c r="C208" s="11" t="n">
        <f aca="false">EOMONTH(SUMPRODUCT(MIN(IF(Transactions!$A$2:$A$608=A208, Transactions!$B$2:$B$608, 9E+099))), -1)+1</f>
        <v>45627</v>
      </c>
      <c r="D208" s="11" t="n">
        <f aca="false">EOMONTH(B208, -1)+1</f>
        <v>45658</v>
      </c>
      <c r="E208" s="0" t="n">
        <f aca="false">DATEDIF(C208, D208, "M")</f>
        <v>1</v>
      </c>
    </row>
    <row r="209" customFormat="false" ht="15" hidden="false" customHeight="false" outlineLevel="0" collapsed="false">
      <c r="A209" s="0" t="str">
        <f aca="false">Transactions!A209</f>
        <v>C0105</v>
      </c>
      <c r="B209" s="10" t="n">
        <f aca="false">Transactions!B209</f>
        <v>45298</v>
      </c>
      <c r="C209" s="11" t="n">
        <f aca="false">EOMONTH(SUMPRODUCT(MIN(IF(Transactions!$A$2:$A$608=A209, Transactions!$B$2:$B$608, 9E+099))), -1)+1</f>
        <v>45292</v>
      </c>
      <c r="D209" s="11" t="n">
        <f aca="false">EOMONTH(B209, -1)+1</f>
        <v>45292</v>
      </c>
      <c r="E209" s="0" t="n">
        <f aca="false">DATEDIF(C209, D209, "M")</f>
        <v>0</v>
      </c>
    </row>
    <row r="210" customFormat="false" ht="15" hidden="false" customHeight="false" outlineLevel="0" collapsed="false">
      <c r="A210" s="0" t="str">
        <f aca="false">Transactions!A210</f>
        <v>C0114</v>
      </c>
      <c r="B210" s="10" t="n">
        <f aca="false">Transactions!B210</f>
        <v>45559</v>
      </c>
      <c r="C210" s="11" t="n">
        <f aca="false">EOMONTH(SUMPRODUCT(MIN(IF(Transactions!$A$2:$A$608=A210, Transactions!$B$2:$B$608, 9E+099))), -1)+1</f>
        <v>45505</v>
      </c>
      <c r="D210" s="11" t="n">
        <f aca="false">EOMONTH(B210, -1)+1</f>
        <v>45536</v>
      </c>
      <c r="E210" s="0" t="n">
        <f aca="false">DATEDIF(C210, D210, "M")</f>
        <v>1</v>
      </c>
    </row>
    <row r="211" customFormat="false" ht="15" hidden="false" customHeight="false" outlineLevel="0" collapsed="false">
      <c r="A211" s="0" t="str">
        <f aca="false">Transactions!A211</f>
        <v>C0148</v>
      </c>
      <c r="B211" s="10" t="n">
        <f aca="false">Transactions!B211</f>
        <v>45292</v>
      </c>
      <c r="C211" s="11" t="n">
        <f aca="false">EOMONTH(SUMPRODUCT(MIN(IF(Transactions!$A$2:$A$608=A211, Transactions!$B$2:$B$608, 9E+099))), -1)+1</f>
        <v>45292</v>
      </c>
      <c r="D211" s="11" t="n">
        <f aca="false">EOMONTH(B211, -1)+1</f>
        <v>45292</v>
      </c>
      <c r="E211" s="0" t="n">
        <f aca="false">DATEDIF(C211, D211, "M")</f>
        <v>0</v>
      </c>
    </row>
    <row r="212" customFormat="false" ht="15" hidden="false" customHeight="false" outlineLevel="0" collapsed="false">
      <c r="A212" s="0" t="str">
        <f aca="false">Transactions!A212</f>
        <v>C0113</v>
      </c>
      <c r="B212" s="10" t="n">
        <f aca="false">Transactions!B212</f>
        <v>45546</v>
      </c>
      <c r="C212" s="11" t="n">
        <f aca="false">EOMONTH(SUMPRODUCT(MIN(IF(Transactions!$A$2:$A$608=A212, Transactions!$B$2:$B$608, 9E+099))), -1)+1</f>
        <v>45444</v>
      </c>
      <c r="D212" s="11" t="n">
        <f aca="false">EOMONTH(B212, -1)+1</f>
        <v>45536</v>
      </c>
      <c r="E212" s="0" t="n">
        <f aca="false">DATEDIF(C212, D212, "M")</f>
        <v>3</v>
      </c>
    </row>
    <row r="213" customFormat="false" ht="15" hidden="false" customHeight="false" outlineLevel="0" collapsed="false">
      <c r="A213" s="0" t="str">
        <f aca="false">Transactions!A213</f>
        <v>C0069</v>
      </c>
      <c r="B213" s="10" t="n">
        <f aca="false">Transactions!B213</f>
        <v>45598</v>
      </c>
      <c r="C213" s="11" t="n">
        <f aca="false">EOMONTH(SUMPRODUCT(MIN(IF(Transactions!$A$2:$A$608=A213, Transactions!$B$2:$B$608, 9E+099))), -1)+1</f>
        <v>45566</v>
      </c>
      <c r="D213" s="11" t="n">
        <f aca="false">EOMONTH(B213, -1)+1</f>
        <v>45597</v>
      </c>
      <c r="E213" s="0" t="n">
        <f aca="false">DATEDIF(C213, D213, "M")</f>
        <v>1</v>
      </c>
    </row>
    <row r="214" customFormat="false" ht="15" hidden="false" customHeight="false" outlineLevel="0" collapsed="false">
      <c r="A214" s="0" t="str">
        <f aca="false">Transactions!A214</f>
        <v>C0146</v>
      </c>
      <c r="B214" s="10" t="n">
        <f aca="false">Transactions!B214</f>
        <v>45597</v>
      </c>
      <c r="C214" s="11" t="n">
        <f aca="false">EOMONTH(SUMPRODUCT(MIN(IF(Transactions!$A$2:$A$608=A214, Transactions!$B$2:$B$608, 9E+099))), -1)+1</f>
        <v>45505</v>
      </c>
      <c r="D214" s="11" t="n">
        <f aca="false">EOMONTH(B214, -1)+1</f>
        <v>45597</v>
      </c>
      <c r="E214" s="0" t="n">
        <f aca="false">DATEDIF(C214, D214, "M")</f>
        <v>3</v>
      </c>
    </row>
    <row r="215" customFormat="false" ht="15" hidden="false" customHeight="false" outlineLevel="0" collapsed="false">
      <c r="A215" s="0" t="str">
        <f aca="false">Transactions!A215</f>
        <v>C0034</v>
      </c>
      <c r="B215" s="10" t="n">
        <f aca="false">Transactions!B215</f>
        <v>45478</v>
      </c>
      <c r="C215" s="11" t="n">
        <f aca="false">EOMONTH(SUMPRODUCT(MIN(IF(Transactions!$A$2:$A$608=A215, Transactions!$B$2:$B$608, 9E+099))), -1)+1</f>
        <v>45474</v>
      </c>
      <c r="D215" s="11" t="n">
        <f aca="false">EOMONTH(B215, -1)+1</f>
        <v>45474</v>
      </c>
      <c r="E215" s="0" t="n">
        <f aca="false">DATEDIF(C215, D215, "M")</f>
        <v>0</v>
      </c>
    </row>
    <row r="216" customFormat="false" ht="15" hidden="false" customHeight="false" outlineLevel="0" collapsed="false">
      <c r="A216" s="0" t="str">
        <f aca="false">Transactions!A216</f>
        <v>C0122</v>
      </c>
      <c r="B216" s="10" t="n">
        <f aca="false">Transactions!B216</f>
        <v>45420</v>
      </c>
      <c r="C216" s="11" t="n">
        <f aca="false">EOMONTH(SUMPRODUCT(MIN(IF(Transactions!$A$2:$A$608=A216, Transactions!$B$2:$B$608, 9E+099))), -1)+1</f>
        <v>45413</v>
      </c>
      <c r="D216" s="11" t="n">
        <f aca="false">EOMONTH(B216, -1)+1</f>
        <v>45413</v>
      </c>
      <c r="E216" s="0" t="n">
        <f aca="false">DATEDIF(C216, D216, "M")</f>
        <v>0</v>
      </c>
    </row>
    <row r="217" customFormat="false" ht="15" hidden="false" customHeight="false" outlineLevel="0" collapsed="false">
      <c r="A217" s="0" t="str">
        <f aca="false">Transactions!A217</f>
        <v>C0062</v>
      </c>
      <c r="B217" s="10" t="n">
        <f aca="false">Transactions!B217</f>
        <v>45519</v>
      </c>
      <c r="C217" s="11" t="n">
        <f aca="false">EOMONTH(SUMPRODUCT(MIN(IF(Transactions!$A$2:$A$608=A217, Transactions!$B$2:$B$608, 9E+099))), -1)+1</f>
        <v>45413</v>
      </c>
      <c r="D217" s="11" t="n">
        <f aca="false">EOMONTH(B217, -1)+1</f>
        <v>45505</v>
      </c>
      <c r="E217" s="0" t="n">
        <f aca="false">DATEDIF(C217, D217, "M")</f>
        <v>3</v>
      </c>
    </row>
    <row r="218" customFormat="false" ht="15" hidden="false" customHeight="false" outlineLevel="0" collapsed="false">
      <c r="A218" s="0" t="str">
        <f aca="false">Transactions!A218</f>
        <v>C0147</v>
      </c>
      <c r="B218" s="10" t="n">
        <f aca="false">Transactions!B218</f>
        <v>45447</v>
      </c>
      <c r="C218" s="11" t="n">
        <f aca="false">EOMONTH(SUMPRODUCT(MIN(IF(Transactions!$A$2:$A$608=A218, Transactions!$B$2:$B$608, 9E+099))), -1)+1</f>
        <v>45383</v>
      </c>
      <c r="D218" s="11" t="n">
        <f aca="false">EOMONTH(B218, -1)+1</f>
        <v>45444</v>
      </c>
      <c r="E218" s="0" t="n">
        <f aca="false">DATEDIF(C218, D218, "M")</f>
        <v>2</v>
      </c>
    </row>
    <row r="219" customFormat="false" ht="15" hidden="false" customHeight="false" outlineLevel="0" collapsed="false">
      <c r="A219" s="0" t="str">
        <f aca="false">Transactions!A219</f>
        <v>C0022</v>
      </c>
      <c r="B219" s="10" t="n">
        <f aca="false">Transactions!B219</f>
        <v>45640</v>
      </c>
      <c r="C219" s="11" t="n">
        <f aca="false">EOMONTH(SUMPRODUCT(MIN(IF(Transactions!$A$2:$A$608=A219, Transactions!$B$2:$B$608, 9E+099))), -1)+1</f>
        <v>45323</v>
      </c>
      <c r="D219" s="11" t="n">
        <f aca="false">EOMONTH(B219, -1)+1</f>
        <v>45627</v>
      </c>
      <c r="E219" s="0" t="n">
        <f aca="false">DATEDIF(C219, D219, "M")</f>
        <v>10</v>
      </c>
    </row>
    <row r="220" customFormat="false" ht="15" hidden="false" customHeight="false" outlineLevel="0" collapsed="false">
      <c r="A220" s="0" t="str">
        <f aca="false">Transactions!A220</f>
        <v>C0107</v>
      </c>
      <c r="B220" s="10" t="n">
        <f aca="false">Transactions!B220</f>
        <v>45394</v>
      </c>
      <c r="C220" s="11" t="n">
        <f aca="false">EOMONTH(SUMPRODUCT(MIN(IF(Transactions!$A$2:$A$608=A220, Transactions!$B$2:$B$608, 9E+099))), -1)+1</f>
        <v>45292</v>
      </c>
      <c r="D220" s="11" t="n">
        <f aca="false">EOMONTH(B220, -1)+1</f>
        <v>45383</v>
      </c>
      <c r="E220" s="0" t="n">
        <f aca="false">DATEDIF(C220, D220, "M")</f>
        <v>3</v>
      </c>
    </row>
    <row r="221" customFormat="false" ht="15" hidden="false" customHeight="false" outlineLevel="0" collapsed="false">
      <c r="A221" s="0" t="str">
        <f aca="false">Transactions!A221</f>
        <v>C0108</v>
      </c>
      <c r="B221" s="10" t="n">
        <f aca="false">Transactions!B221</f>
        <v>45414</v>
      </c>
      <c r="C221" s="11" t="n">
        <f aca="false">EOMONTH(SUMPRODUCT(MIN(IF(Transactions!$A$2:$A$608=A221, Transactions!$B$2:$B$608, 9E+099))), -1)+1</f>
        <v>45383</v>
      </c>
      <c r="D221" s="11" t="n">
        <f aca="false">EOMONTH(B221, -1)+1</f>
        <v>45413</v>
      </c>
      <c r="E221" s="0" t="n">
        <f aca="false">DATEDIF(C221, D221, "M")</f>
        <v>1</v>
      </c>
    </row>
    <row r="222" customFormat="false" ht="15" hidden="false" customHeight="false" outlineLevel="0" collapsed="false">
      <c r="A222" s="0" t="str">
        <f aca="false">Transactions!A222</f>
        <v>C0114</v>
      </c>
      <c r="B222" s="10" t="n">
        <f aca="false">Transactions!B222</f>
        <v>45566</v>
      </c>
      <c r="C222" s="11" t="n">
        <f aca="false">EOMONTH(SUMPRODUCT(MIN(IF(Transactions!$A$2:$A$608=A222, Transactions!$B$2:$B$608, 9E+099))), -1)+1</f>
        <v>45505</v>
      </c>
      <c r="D222" s="11" t="n">
        <f aca="false">EOMONTH(B222, -1)+1</f>
        <v>45566</v>
      </c>
      <c r="E222" s="0" t="n">
        <f aca="false">DATEDIF(C222, D222, "M")</f>
        <v>2</v>
      </c>
    </row>
    <row r="223" customFormat="false" ht="15" hidden="false" customHeight="false" outlineLevel="0" collapsed="false">
      <c r="A223" s="0" t="str">
        <f aca="false">Transactions!A223</f>
        <v>C0055</v>
      </c>
      <c r="B223" s="10" t="n">
        <f aca="false">Transactions!B223</f>
        <v>45608</v>
      </c>
      <c r="C223" s="11" t="n">
        <f aca="false">EOMONTH(SUMPRODUCT(MIN(IF(Transactions!$A$2:$A$608=A223, Transactions!$B$2:$B$608, 9E+099))), -1)+1</f>
        <v>45505</v>
      </c>
      <c r="D223" s="11" t="n">
        <f aca="false">EOMONTH(B223, -1)+1</f>
        <v>45597</v>
      </c>
      <c r="E223" s="0" t="n">
        <f aca="false">DATEDIF(C223, D223, "M")</f>
        <v>3</v>
      </c>
    </row>
    <row r="224" customFormat="false" ht="15" hidden="false" customHeight="false" outlineLevel="0" collapsed="false">
      <c r="A224" s="0" t="str">
        <f aca="false">Transactions!A224</f>
        <v>C0061</v>
      </c>
      <c r="B224" s="10" t="n">
        <f aca="false">Transactions!B224</f>
        <v>45661</v>
      </c>
      <c r="C224" s="11" t="n">
        <f aca="false">EOMONTH(SUMPRODUCT(MIN(IF(Transactions!$A$2:$A$608=A224, Transactions!$B$2:$B$608, 9E+099))), -1)+1</f>
        <v>45627</v>
      </c>
      <c r="D224" s="11" t="n">
        <f aca="false">EOMONTH(B224, -1)+1</f>
        <v>45658</v>
      </c>
      <c r="E224" s="0" t="n">
        <f aca="false">DATEDIF(C224, D224, "M")</f>
        <v>1</v>
      </c>
    </row>
    <row r="225" customFormat="false" ht="15" hidden="false" customHeight="false" outlineLevel="0" collapsed="false">
      <c r="A225" s="0" t="str">
        <f aca="false">Transactions!A225</f>
        <v>C0048</v>
      </c>
      <c r="B225" s="10" t="n">
        <f aca="false">Transactions!B225</f>
        <v>45488</v>
      </c>
      <c r="C225" s="11" t="n">
        <f aca="false">EOMONTH(SUMPRODUCT(MIN(IF(Transactions!$A$2:$A$608=A225, Transactions!$B$2:$B$608, 9E+099))), -1)+1</f>
        <v>45474</v>
      </c>
      <c r="D225" s="11" t="n">
        <f aca="false">EOMONTH(B225, -1)+1</f>
        <v>45474</v>
      </c>
      <c r="E225" s="0" t="n">
        <f aca="false">DATEDIF(C225, D225, "M")</f>
        <v>0</v>
      </c>
    </row>
    <row r="226" customFormat="false" ht="15" hidden="false" customHeight="false" outlineLevel="0" collapsed="false">
      <c r="A226" s="0" t="str">
        <f aca="false">Transactions!A226</f>
        <v>C0075</v>
      </c>
      <c r="B226" s="10" t="n">
        <f aca="false">Transactions!B226</f>
        <v>45600</v>
      </c>
      <c r="C226" s="11" t="n">
        <f aca="false">EOMONTH(SUMPRODUCT(MIN(IF(Transactions!$A$2:$A$608=A226, Transactions!$B$2:$B$608, 9E+099))), -1)+1</f>
        <v>45444</v>
      </c>
      <c r="D226" s="11" t="n">
        <f aca="false">EOMONTH(B226, -1)+1</f>
        <v>45597</v>
      </c>
      <c r="E226" s="0" t="n">
        <f aca="false">DATEDIF(C226, D226, "M")</f>
        <v>5</v>
      </c>
    </row>
    <row r="227" customFormat="false" ht="15" hidden="false" customHeight="false" outlineLevel="0" collapsed="false">
      <c r="A227" s="0" t="str">
        <f aca="false">Transactions!A227</f>
        <v>C0008</v>
      </c>
      <c r="B227" s="10" t="n">
        <f aca="false">Transactions!B227</f>
        <v>45314</v>
      </c>
      <c r="C227" s="11" t="n">
        <f aca="false">EOMONTH(SUMPRODUCT(MIN(IF(Transactions!$A$2:$A$608=A227, Transactions!$B$2:$B$608, 9E+099))), -1)+1</f>
        <v>45292</v>
      </c>
      <c r="D227" s="11" t="n">
        <f aca="false">EOMONTH(B227, -1)+1</f>
        <v>45292</v>
      </c>
      <c r="E227" s="0" t="n">
        <f aca="false">DATEDIF(C227, D227, "M")</f>
        <v>0</v>
      </c>
    </row>
    <row r="228" customFormat="false" ht="15" hidden="false" customHeight="false" outlineLevel="0" collapsed="false">
      <c r="A228" s="0" t="str">
        <f aca="false">Transactions!A228</f>
        <v>C0148</v>
      </c>
      <c r="B228" s="10" t="n">
        <f aca="false">Transactions!B228</f>
        <v>45684</v>
      </c>
      <c r="C228" s="11" t="n">
        <f aca="false">EOMONTH(SUMPRODUCT(MIN(IF(Transactions!$A$2:$A$608=A228, Transactions!$B$2:$B$608, 9E+099))), -1)+1</f>
        <v>45292</v>
      </c>
      <c r="D228" s="11" t="n">
        <f aca="false">EOMONTH(B228, -1)+1</f>
        <v>45658</v>
      </c>
      <c r="E228" s="0" t="n">
        <f aca="false">DATEDIF(C228, D228, "M")</f>
        <v>12</v>
      </c>
    </row>
    <row r="229" customFormat="false" ht="15" hidden="false" customHeight="false" outlineLevel="0" collapsed="false">
      <c r="A229" s="0" t="str">
        <f aca="false">Transactions!A229</f>
        <v>C0063</v>
      </c>
      <c r="B229" s="10" t="n">
        <f aca="false">Transactions!B229</f>
        <v>45566</v>
      </c>
      <c r="C229" s="11" t="n">
        <f aca="false">EOMONTH(SUMPRODUCT(MIN(IF(Transactions!$A$2:$A$608=A229, Transactions!$B$2:$B$608, 9E+099))), -1)+1</f>
        <v>45323</v>
      </c>
      <c r="D229" s="11" t="n">
        <f aca="false">EOMONTH(B229, -1)+1</f>
        <v>45566</v>
      </c>
      <c r="E229" s="0" t="n">
        <f aca="false">DATEDIF(C229, D229, "M")</f>
        <v>8</v>
      </c>
    </row>
    <row r="230" customFormat="false" ht="15" hidden="false" customHeight="false" outlineLevel="0" collapsed="false">
      <c r="A230" s="0" t="str">
        <f aca="false">Transactions!A230</f>
        <v>C0070</v>
      </c>
      <c r="B230" s="10" t="n">
        <f aca="false">Transactions!B230</f>
        <v>45557</v>
      </c>
      <c r="C230" s="11" t="n">
        <f aca="false">EOMONTH(SUMPRODUCT(MIN(IF(Transactions!$A$2:$A$608=A230, Transactions!$B$2:$B$608, 9E+099))), -1)+1</f>
        <v>45505</v>
      </c>
      <c r="D230" s="11" t="n">
        <f aca="false">EOMONTH(B230, -1)+1</f>
        <v>45536</v>
      </c>
      <c r="E230" s="0" t="n">
        <f aca="false">DATEDIF(C230, D230, "M")</f>
        <v>1</v>
      </c>
    </row>
    <row r="231" customFormat="false" ht="15" hidden="false" customHeight="false" outlineLevel="0" collapsed="false">
      <c r="A231" s="0" t="str">
        <f aca="false">Transactions!A231</f>
        <v>C0023</v>
      </c>
      <c r="B231" s="10" t="n">
        <f aca="false">Transactions!B231</f>
        <v>45480</v>
      </c>
      <c r="C231" s="11" t="n">
        <f aca="false">EOMONTH(SUMPRODUCT(MIN(IF(Transactions!$A$2:$A$608=A231, Transactions!$B$2:$B$608, 9E+099))), -1)+1</f>
        <v>45323</v>
      </c>
      <c r="D231" s="11" t="n">
        <f aca="false">EOMONTH(B231, -1)+1</f>
        <v>45474</v>
      </c>
      <c r="E231" s="0" t="n">
        <f aca="false">DATEDIF(C231, D231, "M")</f>
        <v>5</v>
      </c>
    </row>
    <row r="232" customFormat="false" ht="15" hidden="false" customHeight="false" outlineLevel="0" collapsed="false">
      <c r="A232" s="0" t="str">
        <f aca="false">Transactions!A232</f>
        <v>C0003</v>
      </c>
      <c r="B232" s="10" t="n">
        <f aca="false">Transactions!B232</f>
        <v>45630</v>
      </c>
      <c r="C232" s="11" t="n">
        <f aca="false">EOMONTH(SUMPRODUCT(MIN(IF(Transactions!$A$2:$A$608=A232, Transactions!$B$2:$B$608, 9E+099))), -1)+1</f>
        <v>45536</v>
      </c>
      <c r="D232" s="11" t="n">
        <f aca="false">EOMONTH(B232, -1)+1</f>
        <v>45627</v>
      </c>
      <c r="E232" s="0" t="n">
        <f aca="false">DATEDIF(C232, D232, "M")</f>
        <v>3</v>
      </c>
    </row>
    <row r="233" customFormat="false" ht="15" hidden="false" customHeight="false" outlineLevel="0" collapsed="false">
      <c r="A233" s="0" t="str">
        <f aca="false">Transactions!A233</f>
        <v>C0056</v>
      </c>
      <c r="B233" s="10" t="n">
        <f aca="false">Transactions!B233</f>
        <v>45467</v>
      </c>
      <c r="C233" s="11" t="n">
        <f aca="false">EOMONTH(SUMPRODUCT(MIN(IF(Transactions!$A$2:$A$608=A233, Transactions!$B$2:$B$608, 9E+099))), -1)+1</f>
        <v>45413</v>
      </c>
      <c r="D233" s="11" t="n">
        <f aca="false">EOMONTH(B233, -1)+1</f>
        <v>45444</v>
      </c>
      <c r="E233" s="0" t="n">
        <f aca="false">DATEDIF(C233, D233, "M")</f>
        <v>1</v>
      </c>
    </row>
    <row r="234" customFormat="false" ht="15" hidden="false" customHeight="false" outlineLevel="0" collapsed="false">
      <c r="A234" s="0" t="str">
        <f aca="false">Transactions!A234</f>
        <v>C0112</v>
      </c>
      <c r="B234" s="10" t="n">
        <f aca="false">Transactions!B234</f>
        <v>45624</v>
      </c>
      <c r="C234" s="11" t="n">
        <f aca="false">EOMONTH(SUMPRODUCT(MIN(IF(Transactions!$A$2:$A$608=A234, Transactions!$B$2:$B$608, 9E+099))), -1)+1</f>
        <v>45323</v>
      </c>
      <c r="D234" s="11" t="n">
        <f aca="false">EOMONTH(B234, -1)+1</f>
        <v>45597</v>
      </c>
      <c r="E234" s="0" t="n">
        <f aca="false">DATEDIF(C234, D234, "M")</f>
        <v>9</v>
      </c>
    </row>
    <row r="235" customFormat="false" ht="15" hidden="false" customHeight="false" outlineLevel="0" collapsed="false">
      <c r="A235" s="0" t="str">
        <f aca="false">Transactions!A235</f>
        <v>C0089</v>
      </c>
      <c r="B235" s="10" t="n">
        <f aca="false">Transactions!B235</f>
        <v>45633</v>
      </c>
      <c r="C235" s="11" t="n">
        <f aca="false">EOMONTH(SUMPRODUCT(MIN(IF(Transactions!$A$2:$A$608=A235, Transactions!$B$2:$B$608, 9E+099))), -1)+1</f>
        <v>45597</v>
      </c>
      <c r="D235" s="11" t="n">
        <f aca="false">EOMONTH(B235, -1)+1</f>
        <v>45627</v>
      </c>
      <c r="E235" s="0" t="n">
        <f aca="false">DATEDIF(C235, D235, "M")</f>
        <v>1</v>
      </c>
    </row>
    <row r="236" customFormat="false" ht="15" hidden="false" customHeight="false" outlineLevel="0" collapsed="false">
      <c r="A236" s="0" t="str">
        <f aca="false">Transactions!A236</f>
        <v>C0148</v>
      </c>
      <c r="B236" s="10" t="n">
        <f aca="false">Transactions!B236</f>
        <v>45632</v>
      </c>
      <c r="C236" s="11" t="n">
        <f aca="false">EOMONTH(SUMPRODUCT(MIN(IF(Transactions!$A$2:$A$608=A236, Transactions!$B$2:$B$608, 9E+099))), -1)+1</f>
        <v>45292</v>
      </c>
      <c r="D236" s="11" t="n">
        <f aca="false">EOMONTH(B236, -1)+1</f>
        <v>45627</v>
      </c>
      <c r="E236" s="0" t="n">
        <f aca="false">DATEDIF(C236, D236, "M")</f>
        <v>11</v>
      </c>
    </row>
    <row r="237" customFormat="false" ht="15" hidden="false" customHeight="false" outlineLevel="0" collapsed="false">
      <c r="A237" s="0" t="str">
        <f aca="false">Transactions!A237</f>
        <v>C0013</v>
      </c>
      <c r="B237" s="10" t="n">
        <f aca="false">Transactions!B237</f>
        <v>45523</v>
      </c>
      <c r="C237" s="11" t="n">
        <f aca="false">EOMONTH(SUMPRODUCT(MIN(IF(Transactions!$A$2:$A$608=A237, Transactions!$B$2:$B$608, 9E+099))), -1)+1</f>
        <v>45505</v>
      </c>
      <c r="D237" s="11" t="n">
        <f aca="false">EOMONTH(B237, -1)+1</f>
        <v>45505</v>
      </c>
      <c r="E237" s="0" t="n">
        <f aca="false">DATEDIF(C237, D237, "M")</f>
        <v>0</v>
      </c>
    </row>
    <row r="238" customFormat="false" ht="15" hidden="false" customHeight="false" outlineLevel="0" collapsed="false">
      <c r="A238" s="0" t="str">
        <f aca="false">Transactions!A238</f>
        <v>C0026</v>
      </c>
      <c r="B238" s="10" t="n">
        <f aca="false">Transactions!B238</f>
        <v>45536</v>
      </c>
      <c r="C238" s="11" t="n">
        <f aca="false">EOMONTH(SUMPRODUCT(MIN(IF(Transactions!$A$2:$A$608=A238, Transactions!$B$2:$B$608, 9E+099))), -1)+1</f>
        <v>45536</v>
      </c>
      <c r="D238" s="11" t="n">
        <f aca="false">EOMONTH(B238, -1)+1</f>
        <v>45536</v>
      </c>
      <c r="E238" s="0" t="n">
        <f aca="false">DATEDIF(C238, D238, "M")</f>
        <v>0</v>
      </c>
    </row>
    <row r="239" customFormat="false" ht="15" hidden="false" customHeight="false" outlineLevel="0" collapsed="false">
      <c r="A239" s="0" t="str">
        <f aca="false">Transactions!A239</f>
        <v>C0069</v>
      </c>
      <c r="B239" s="10" t="n">
        <f aca="false">Transactions!B239</f>
        <v>45684</v>
      </c>
      <c r="C239" s="11" t="n">
        <f aca="false">EOMONTH(SUMPRODUCT(MIN(IF(Transactions!$A$2:$A$608=A239, Transactions!$B$2:$B$608, 9E+099))), -1)+1</f>
        <v>45566</v>
      </c>
      <c r="D239" s="11" t="n">
        <f aca="false">EOMONTH(B239, -1)+1</f>
        <v>45658</v>
      </c>
      <c r="E239" s="0" t="n">
        <f aca="false">DATEDIF(C239, D239, "M")</f>
        <v>3</v>
      </c>
    </row>
    <row r="240" customFormat="false" ht="15" hidden="false" customHeight="false" outlineLevel="0" collapsed="false">
      <c r="A240" s="0" t="str">
        <f aca="false">Transactions!A240</f>
        <v>C0019</v>
      </c>
      <c r="B240" s="10" t="n">
        <f aca="false">Transactions!B240</f>
        <v>45681</v>
      </c>
      <c r="C240" s="11" t="n">
        <f aca="false">EOMONTH(SUMPRODUCT(MIN(IF(Transactions!$A$2:$A$608=A240, Transactions!$B$2:$B$608, 9E+099))), -1)+1</f>
        <v>45413</v>
      </c>
      <c r="D240" s="11" t="n">
        <f aca="false">EOMONTH(B240, -1)+1</f>
        <v>45658</v>
      </c>
      <c r="E240" s="0" t="n">
        <f aca="false">DATEDIF(C240, D240, "M")</f>
        <v>8</v>
      </c>
    </row>
    <row r="241" customFormat="false" ht="15" hidden="false" customHeight="false" outlineLevel="0" collapsed="false">
      <c r="A241" s="0" t="str">
        <f aca="false">Transactions!A241</f>
        <v>C0017</v>
      </c>
      <c r="B241" s="10" t="n">
        <f aca="false">Transactions!B241</f>
        <v>45607</v>
      </c>
      <c r="C241" s="11" t="n">
        <f aca="false">EOMONTH(SUMPRODUCT(MIN(IF(Transactions!$A$2:$A$608=A241, Transactions!$B$2:$B$608, 9E+099))), -1)+1</f>
        <v>45536</v>
      </c>
      <c r="D241" s="11" t="n">
        <f aca="false">EOMONTH(B241, -1)+1</f>
        <v>45597</v>
      </c>
      <c r="E241" s="0" t="n">
        <f aca="false">DATEDIF(C241, D241, "M")</f>
        <v>2</v>
      </c>
    </row>
    <row r="242" customFormat="false" ht="15" hidden="false" customHeight="false" outlineLevel="0" collapsed="false">
      <c r="A242" s="0" t="str">
        <f aca="false">Transactions!A242</f>
        <v>C0012</v>
      </c>
      <c r="B242" s="10" t="n">
        <f aca="false">Transactions!B242</f>
        <v>45517</v>
      </c>
      <c r="C242" s="11" t="n">
        <f aca="false">EOMONTH(SUMPRODUCT(MIN(IF(Transactions!$A$2:$A$608=A242, Transactions!$B$2:$B$608, 9E+099))), -1)+1</f>
        <v>45413</v>
      </c>
      <c r="D242" s="11" t="n">
        <f aca="false">EOMONTH(B242, -1)+1</f>
        <v>45505</v>
      </c>
      <c r="E242" s="0" t="n">
        <f aca="false">DATEDIF(C242, D242, "M")</f>
        <v>3</v>
      </c>
    </row>
    <row r="243" customFormat="false" ht="15" hidden="false" customHeight="false" outlineLevel="0" collapsed="false">
      <c r="A243" s="0" t="str">
        <f aca="false">Transactions!A243</f>
        <v>C0023</v>
      </c>
      <c r="B243" s="10" t="n">
        <f aca="false">Transactions!B243</f>
        <v>45516</v>
      </c>
      <c r="C243" s="11" t="n">
        <f aca="false">EOMONTH(SUMPRODUCT(MIN(IF(Transactions!$A$2:$A$608=A243, Transactions!$B$2:$B$608, 9E+099))), -1)+1</f>
        <v>45323</v>
      </c>
      <c r="D243" s="11" t="n">
        <f aca="false">EOMONTH(B243, -1)+1</f>
        <v>45505</v>
      </c>
      <c r="E243" s="0" t="n">
        <f aca="false">DATEDIF(C243, D243, "M")</f>
        <v>6</v>
      </c>
    </row>
    <row r="244" customFormat="false" ht="15" hidden="false" customHeight="false" outlineLevel="0" collapsed="false">
      <c r="A244" s="0" t="str">
        <f aca="false">Transactions!A244</f>
        <v>C0113</v>
      </c>
      <c r="B244" s="10" t="n">
        <f aca="false">Transactions!B244</f>
        <v>45520</v>
      </c>
      <c r="C244" s="11" t="n">
        <f aca="false">EOMONTH(SUMPRODUCT(MIN(IF(Transactions!$A$2:$A$608=A244, Transactions!$B$2:$B$608, 9E+099))), -1)+1</f>
        <v>45444</v>
      </c>
      <c r="D244" s="11" t="n">
        <f aca="false">EOMONTH(B244, -1)+1</f>
        <v>45505</v>
      </c>
      <c r="E244" s="0" t="n">
        <f aca="false">DATEDIF(C244, D244, "M")</f>
        <v>2</v>
      </c>
    </row>
    <row r="245" customFormat="false" ht="15" hidden="false" customHeight="false" outlineLevel="0" collapsed="false">
      <c r="A245" s="0" t="str">
        <f aca="false">Transactions!A245</f>
        <v>C0145</v>
      </c>
      <c r="B245" s="10" t="n">
        <f aca="false">Transactions!B245</f>
        <v>45300</v>
      </c>
      <c r="C245" s="11" t="n">
        <f aca="false">EOMONTH(SUMPRODUCT(MIN(IF(Transactions!$A$2:$A$608=A245, Transactions!$B$2:$B$608, 9E+099))), -1)+1</f>
        <v>45292</v>
      </c>
      <c r="D245" s="11" t="n">
        <f aca="false">EOMONTH(B245, -1)+1</f>
        <v>45292</v>
      </c>
      <c r="E245" s="0" t="n">
        <f aca="false">DATEDIF(C245, D245, "M")</f>
        <v>0</v>
      </c>
    </row>
    <row r="246" customFormat="false" ht="15" hidden="false" customHeight="false" outlineLevel="0" collapsed="false">
      <c r="A246" s="0" t="str">
        <f aca="false">Transactions!A246</f>
        <v>C0024</v>
      </c>
      <c r="B246" s="10" t="n">
        <f aca="false">Transactions!B246</f>
        <v>45579</v>
      </c>
      <c r="C246" s="11" t="n">
        <f aca="false">EOMONTH(SUMPRODUCT(MIN(IF(Transactions!$A$2:$A$608=A246, Transactions!$B$2:$B$608, 9E+099))), -1)+1</f>
        <v>45536</v>
      </c>
      <c r="D246" s="11" t="n">
        <f aca="false">EOMONTH(B246, -1)+1</f>
        <v>45566</v>
      </c>
      <c r="E246" s="0" t="n">
        <f aca="false">DATEDIF(C246, D246, "M")</f>
        <v>1</v>
      </c>
    </row>
    <row r="247" customFormat="false" ht="15" hidden="false" customHeight="false" outlineLevel="0" collapsed="false">
      <c r="A247" s="0" t="str">
        <f aca="false">Transactions!A247</f>
        <v>C0035</v>
      </c>
      <c r="B247" s="10" t="n">
        <f aca="false">Transactions!B247</f>
        <v>45344</v>
      </c>
      <c r="C247" s="11" t="n">
        <f aca="false">EOMONTH(SUMPRODUCT(MIN(IF(Transactions!$A$2:$A$608=A247, Transactions!$B$2:$B$608, 9E+099))), -1)+1</f>
        <v>45292</v>
      </c>
      <c r="D247" s="11" t="n">
        <f aca="false">EOMONTH(B247, -1)+1</f>
        <v>45323</v>
      </c>
      <c r="E247" s="0" t="n">
        <f aca="false">DATEDIF(C247, D247, "M")</f>
        <v>1</v>
      </c>
    </row>
    <row r="248" customFormat="false" ht="15" hidden="false" customHeight="false" outlineLevel="0" collapsed="false">
      <c r="A248" s="0" t="str">
        <f aca="false">Transactions!A248</f>
        <v>C0083</v>
      </c>
      <c r="B248" s="10" t="n">
        <f aca="false">Transactions!B248</f>
        <v>45389</v>
      </c>
      <c r="C248" s="11" t="n">
        <f aca="false">EOMONTH(SUMPRODUCT(MIN(IF(Transactions!$A$2:$A$608=A248, Transactions!$B$2:$B$608, 9E+099))), -1)+1</f>
        <v>45383</v>
      </c>
      <c r="D248" s="11" t="n">
        <f aca="false">EOMONTH(B248, -1)+1</f>
        <v>45383</v>
      </c>
      <c r="E248" s="0" t="n">
        <f aca="false">DATEDIF(C248, D248, "M")</f>
        <v>0</v>
      </c>
    </row>
    <row r="249" customFormat="false" ht="15" hidden="false" customHeight="false" outlineLevel="0" collapsed="false">
      <c r="A249" s="0" t="str">
        <f aca="false">Transactions!A249</f>
        <v>C0091</v>
      </c>
      <c r="B249" s="10" t="n">
        <f aca="false">Transactions!B249</f>
        <v>45584</v>
      </c>
      <c r="C249" s="11" t="n">
        <f aca="false">EOMONTH(SUMPRODUCT(MIN(IF(Transactions!$A$2:$A$608=A249, Transactions!$B$2:$B$608, 9E+099))), -1)+1</f>
        <v>45536</v>
      </c>
      <c r="D249" s="11" t="n">
        <f aca="false">EOMONTH(B249, -1)+1</f>
        <v>45566</v>
      </c>
      <c r="E249" s="0" t="n">
        <f aca="false">DATEDIF(C249, D249, "M")</f>
        <v>1</v>
      </c>
    </row>
    <row r="250" customFormat="false" ht="15" hidden="false" customHeight="false" outlineLevel="0" collapsed="false">
      <c r="A250" s="0" t="str">
        <f aca="false">Transactions!A250</f>
        <v>C0040</v>
      </c>
      <c r="B250" s="10" t="n">
        <f aca="false">Transactions!B250</f>
        <v>45751</v>
      </c>
      <c r="C250" s="11" t="n">
        <f aca="false">EOMONTH(SUMPRODUCT(MIN(IF(Transactions!$A$2:$A$608=A250, Transactions!$B$2:$B$608, 9E+099))), -1)+1</f>
        <v>45505</v>
      </c>
      <c r="D250" s="11" t="n">
        <f aca="false">EOMONTH(B250, -1)+1</f>
        <v>45748</v>
      </c>
      <c r="E250" s="0" t="n">
        <f aca="false">DATEDIF(C250, D250, "M")</f>
        <v>8</v>
      </c>
    </row>
    <row r="251" customFormat="false" ht="15" hidden="false" customHeight="false" outlineLevel="0" collapsed="false">
      <c r="A251" s="0" t="str">
        <f aca="false">Transactions!A251</f>
        <v>C0056</v>
      </c>
      <c r="B251" s="10" t="n">
        <f aca="false">Transactions!B251</f>
        <v>45414</v>
      </c>
      <c r="C251" s="11" t="n">
        <f aca="false">EOMONTH(SUMPRODUCT(MIN(IF(Transactions!$A$2:$A$608=A251, Transactions!$B$2:$B$608, 9E+099))), -1)+1</f>
        <v>45413</v>
      </c>
      <c r="D251" s="11" t="n">
        <f aca="false">EOMONTH(B251, -1)+1</f>
        <v>45413</v>
      </c>
      <c r="E251" s="0" t="n">
        <f aca="false">DATEDIF(C251, D251, "M")</f>
        <v>0</v>
      </c>
    </row>
    <row r="252" customFormat="false" ht="15" hidden="false" customHeight="false" outlineLevel="0" collapsed="false">
      <c r="A252" s="0" t="str">
        <f aca="false">Transactions!A252</f>
        <v>C0063</v>
      </c>
      <c r="B252" s="10" t="n">
        <f aca="false">Transactions!B252</f>
        <v>45605</v>
      </c>
      <c r="C252" s="11" t="n">
        <f aca="false">EOMONTH(SUMPRODUCT(MIN(IF(Transactions!$A$2:$A$608=A252, Transactions!$B$2:$B$608, 9E+099))), -1)+1</f>
        <v>45323</v>
      </c>
      <c r="D252" s="11" t="n">
        <f aca="false">EOMONTH(B252, -1)+1</f>
        <v>45597</v>
      </c>
      <c r="E252" s="0" t="n">
        <f aca="false">DATEDIF(C252, D252, "M")</f>
        <v>9</v>
      </c>
    </row>
    <row r="253" customFormat="false" ht="15" hidden="false" customHeight="false" outlineLevel="0" collapsed="false">
      <c r="A253" s="0" t="str">
        <f aca="false">Transactions!A253</f>
        <v>C0023</v>
      </c>
      <c r="B253" s="10" t="n">
        <f aca="false">Transactions!B253</f>
        <v>45353</v>
      </c>
      <c r="C253" s="11" t="n">
        <f aca="false">EOMONTH(SUMPRODUCT(MIN(IF(Transactions!$A$2:$A$608=A253, Transactions!$B$2:$B$608, 9E+099))), -1)+1</f>
        <v>45323</v>
      </c>
      <c r="D253" s="11" t="n">
        <f aca="false">EOMONTH(B253, -1)+1</f>
        <v>45352</v>
      </c>
      <c r="E253" s="0" t="n">
        <f aca="false">DATEDIF(C253, D253, "M")</f>
        <v>1</v>
      </c>
    </row>
    <row r="254" customFormat="false" ht="15" hidden="false" customHeight="false" outlineLevel="0" collapsed="false">
      <c r="A254" s="0" t="str">
        <f aca="false">Transactions!A254</f>
        <v>C0147</v>
      </c>
      <c r="B254" s="10" t="n">
        <f aca="false">Transactions!B254</f>
        <v>45494</v>
      </c>
      <c r="C254" s="11" t="n">
        <f aca="false">EOMONTH(SUMPRODUCT(MIN(IF(Transactions!$A$2:$A$608=A254, Transactions!$B$2:$B$608, 9E+099))), -1)+1</f>
        <v>45383</v>
      </c>
      <c r="D254" s="11" t="n">
        <f aca="false">EOMONTH(B254, -1)+1</f>
        <v>45474</v>
      </c>
      <c r="E254" s="0" t="n">
        <f aca="false">DATEDIF(C254, D254, "M")</f>
        <v>3</v>
      </c>
    </row>
    <row r="255" customFormat="false" ht="15" hidden="false" customHeight="false" outlineLevel="0" collapsed="false">
      <c r="A255" s="0" t="str">
        <f aca="false">Transactions!A255</f>
        <v>C0081</v>
      </c>
      <c r="B255" s="10" t="n">
        <f aca="false">Transactions!B255</f>
        <v>45413</v>
      </c>
      <c r="C255" s="11" t="n">
        <f aca="false">EOMONTH(SUMPRODUCT(MIN(IF(Transactions!$A$2:$A$608=A255, Transactions!$B$2:$B$608, 9E+099))), -1)+1</f>
        <v>45323</v>
      </c>
      <c r="D255" s="11" t="n">
        <f aca="false">EOMONTH(B255, -1)+1</f>
        <v>45413</v>
      </c>
      <c r="E255" s="0" t="n">
        <f aca="false">DATEDIF(C255, D255, "M")</f>
        <v>3</v>
      </c>
    </row>
    <row r="256" customFormat="false" ht="15" hidden="false" customHeight="false" outlineLevel="0" collapsed="false">
      <c r="A256" s="0" t="str">
        <f aca="false">Transactions!A256</f>
        <v>C0043</v>
      </c>
      <c r="B256" s="10" t="n">
        <f aca="false">Transactions!B256</f>
        <v>45507</v>
      </c>
      <c r="C256" s="11" t="n">
        <f aca="false">EOMONTH(SUMPRODUCT(MIN(IF(Transactions!$A$2:$A$608=A256, Transactions!$B$2:$B$608, 9E+099))), -1)+1</f>
        <v>45352</v>
      </c>
      <c r="D256" s="11" t="n">
        <f aca="false">EOMONTH(B256, -1)+1</f>
        <v>45505</v>
      </c>
      <c r="E256" s="0" t="n">
        <f aca="false">DATEDIF(C256, D256, "M")</f>
        <v>5</v>
      </c>
    </row>
    <row r="257" customFormat="false" ht="15" hidden="false" customHeight="false" outlineLevel="0" collapsed="false">
      <c r="A257" s="0" t="str">
        <f aca="false">Transactions!A257</f>
        <v>C0112</v>
      </c>
      <c r="B257" s="10" t="n">
        <f aca="false">Transactions!B257</f>
        <v>45546</v>
      </c>
      <c r="C257" s="11" t="n">
        <f aca="false">EOMONTH(SUMPRODUCT(MIN(IF(Transactions!$A$2:$A$608=A257, Transactions!$B$2:$B$608, 9E+099))), -1)+1</f>
        <v>45323</v>
      </c>
      <c r="D257" s="11" t="n">
        <f aca="false">EOMONTH(B257, -1)+1</f>
        <v>45536</v>
      </c>
      <c r="E257" s="0" t="n">
        <f aca="false">DATEDIF(C257, D257, "M")</f>
        <v>7</v>
      </c>
    </row>
    <row r="258" customFormat="false" ht="15" hidden="false" customHeight="false" outlineLevel="0" collapsed="false">
      <c r="A258" s="0" t="str">
        <f aca="false">Transactions!A258</f>
        <v>C0117</v>
      </c>
      <c r="B258" s="10" t="n">
        <f aca="false">Transactions!B258</f>
        <v>45764</v>
      </c>
      <c r="C258" s="11" t="n">
        <f aca="false">EOMONTH(SUMPRODUCT(MIN(IF(Transactions!$A$2:$A$608=A258, Transactions!$B$2:$B$608, 9E+099))), -1)+1</f>
        <v>45474</v>
      </c>
      <c r="D258" s="11" t="n">
        <f aca="false">EOMONTH(B258, -1)+1</f>
        <v>45748</v>
      </c>
      <c r="E258" s="0" t="n">
        <f aca="false">DATEDIF(C258, D258, "M")</f>
        <v>9</v>
      </c>
    </row>
    <row r="259" customFormat="false" ht="15" hidden="false" customHeight="false" outlineLevel="0" collapsed="false">
      <c r="A259" s="0" t="str">
        <f aca="false">Transactions!A259</f>
        <v>C0002</v>
      </c>
      <c r="B259" s="10" t="n">
        <f aca="false">Transactions!B259</f>
        <v>45620</v>
      </c>
      <c r="C259" s="11" t="n">
        <f aca="false">EOMONTH(SUMPRODUCT(MIN(IF(Transactions!$A$2:$A$608=A259, Transactions!$B$2:$B$608, 9E+099))), -1)+1</f>
        <v>45597</v>
      </c>
      <c r="D259" s="11" t="n">
        <f aca="false">EOMONTH(B259, -1)+1</f>
        <v>45597</v>
      </c>
      <c r="E259" s="0" t="n">
        <f aca="false">DATEDIF(C259, D259, "M")</f>
        <v>0</v>
      </c>
    </row>
    <row r="260" customFormat="false" ht="15" hidden="false" customHeight="false" outlineLevel="0" collapsed="false">
      <c r="A260" s="0" t="str">
        <f aca="false">Transactions!A260</f>
        <v>C0117</v>
      </c>
      <c r="B260" s="10" t="n">
        <f aca="false">Transactions!B260</f>
        <v>45484</v>
      </c>
      <c r="C260" s="11" t="n">
        <f aca="false">EOMONTH(SUMPRODUCT(MIN(IF(Transactions!$A$2:$A$608=A260, Transactions!$B$2:$B$608, 9E+099))), -1)+1</f>
        <v>45474</v>
      </c>
      <c r="D260" s="11" t="n">
        <f aca="false">EOMONTH(B260, -1)+1</f>
        <v>45474</v>
      </c>
      <c r="E260" s="0" t="n">
        <f aca="false">DATEDIF(C260, D260, "M")</f>
        <v>0</v>
      </c>
    </row>
    <row r="261" customFormat="false" ht="15" hidden="false" customHeight="false" outlineLevel="0" collapsed="false">
      <c r="A261" s="0" t="str">
        <f aca="false">Transactions!A261</f>
        <v>C0066</v>
      </c>
      <c r="B261" s="10" t="n">
        <f aca="false">Transactions!B261</f>
        <v>45551</v>
      </c>
      <c r="C261" s="11" t="n">
        <f aca="false">EOMONTH(SUMPRODUCT(MIN(IF(Transactions!$A$2:$A$608=A261, Transactions!$B$2:$B$608, 9E+099))), -1)+1</f>
        <v>45292</v>
      </c>
      <c r="D261" s="11" t="n">
        <f aca="false">EOMONTH(B261, -1)+1</f>
        <v>45536</v>
      </c>
      <c r="E261" s="0" t="n">
        <f aca="false">DATEDIF(C261, D261, "M")</f>
        <v>8</v>
      </c>
    </row>
    <row r="262" customFormat="false" ht="15" hidden="false" customHeight="false" outlineLevel="0" collapsed="false">
      <c r="A262" s="0" t="str">
        <f aca="false">Transactions!A262</f>
        <v>C0024</v>
      </c>
      <c r="B262" s="10" t="n">
        <f aca="false">Transactions!B262</f>
        <v>45706</v>
      </c>
      <c r="C262" s="11" t="n">
        <f aca="false">EOMONTH(SUMPRODUCT(MIN(IF(Transactions!$A$2:$A$608=A262, Transactions!$B$2:$B$608, 9E+099))), -1)+1</f>
        <v>45536</v>
      </c>
      <c r="D262" s="11" t="n">
        <f aca="false">EOMONTH(B262, -1)+1</f>
        <v>45689</v>
      </c>
      <c r="E262" s="0" t="n">
        <f aca="false">DATEDIF(C262, D262, "M")</f>
        <v>5</v>
      </c>
    </row>
    <row r="263" customFormat="false" ht="15" hidden="false" customHeight="false" outlineLevel="0" collapsed="false">
      <c r="A263" s="0" t="str">
        <f aca="false">Transactions!A263</f>
        <v>C0074</v>
      </c>
      <c r="B263" s="10" t="n">
        <f aca="false">Transactions!B263</f>
        <v>45629</v>
      </c>
      <c r="C263" s="11" t="n">
        <f aca="false">EOMONTH(SUMPRODUCT(MIN(IF(Transactions!$A$2:$A$608=A263, Transactions!$B$2:$B$608, 9E+099))), -1)+1</f>
        <v>45566</v>
      </c>
      <c r="D263" s="11" t="n">
        <f aca="false">EOMONTH(B263, -1)+1</f>
        <v>45627</v>
      </c>
      <c r="E263" s="0" t="n">
        <f aca="false">DATEDIF(C263, D263, "M")</f>
        <v>2</v>
      </c>
    </row>
    <row r="264" customFormat="false" ht="15" hidden="false" customHeight="false" outlineLevel="0" collapsed="false">
      <c r="A264" s="0" t="str">
        <f aca="false">Transactions!A264</f>
        <v>C0017</v>
      </c>
      <c r="B264" s="10" t="n">
        <f aca="false">Transactions!B264</f>
        <v>45590</v>
      </c>
      <c r="C264" s="11" t="n">
        <f aca="false">EOMONTH(SUMPRODUCT(MIN(IF(Transactions!$A$2:$A$608=A264, Transactions!$B$2:$B$608, 9E+099))), -1)+1</f>
        <v>45536</v>
      </c>
      <c r="D264" s="11" t="n">
        <f aca="false">EOMONTH(B264, -1)+1</f>
        <v>45566</v>
      </c>
      <c r="E264" s="0" t="n">
        <f aca="false">DATEDIF(C264, D264, "M")</f>
        <v>1</v>
      </c>
    </row>
    <row r="265" customFormat="false" ht="15" hidden="false" customHeight="false" outlineLevel="0" collapsed="false">
      <c r="A265" s="0" t="str">
        <f aca="false">Transactions!A265</f>
        <v>C0050</v>
      </c>
      <c r="B265" s="10" t="n">
        <f aca="false">Transactions!B265</f>
        <v>45579</v>
      </c>
      <c r="C265" s="11" t="n">
        <f aca="false">EOMONTH(SUMPRODUCT(MIN(IF(Transactions!$A$2:$A$608=A265, Transactions!$B$2:$B$608, 9E+099))), -1)+1</f>
        <v>45566</v>
      </c>
      <c r="D265" s="11" t="n">
        <f aca="false">EOMONTH(B265, -1)+1</f>
        <v>45566</v>
      </c>
      <c r="E265" s="0" t="n">
        <f aca="false">DATEDIF(C265, D265, "M")</f>
        <v>0</v>
      </c>
    </row>
    <row r="266" customFormat="false" ht="15" hidden="false" customHeight="false" outlineLevel="0" collapsed="false">
      <c r="A266" s="0" t="str">
        <f aca="false">Transactions!A266</f>
        <v>C0108</v>
      </c>
      <c r="B266" s="10" t="n">
        <f aca="false">Transactions!B266</f>
        <v>45409</v>
      </c>
      <c r="C266" s="11" t="n">
        <f aca="false">EOMONTH(SUMPRODUCT(MIN(IF(Transactions!$A$2:$A$608=A266, Transactions!$B$2:$B$608, 9E+099))), -1)+1</f>
        <v>45383</v>
      </c>
      <c r="D266" s="11" t="n">
        <f aca="false">EOMONTH(B266, -1)+1</f>
        <v>45383</v>
      </c>
      <c r="E266" s="0" t="n">
        <f aca="false">DATEDIF(C266, D266, "M")</f>
        <v>0</v>
      </c>
    </row>
    <row r="267" customFormat="false" ht="15" hidden="false" customHeight="false" outlineLevel="0" collapsed="false">
      <c r="A267" s="0" t="str">
        <f aca="false">Transactions!A267</f>
        <v>C0094</v>
      </c>
      <c r="B267" s="10" t="n">
        <f aca="false">Transactions!B267</f>
        <v>45636</v>
      </c>
      <c r="C267" s="11" t="n">
        <f aca="false">EOMONTH(SUMPRODUCT(MIN(IF(Transactions!$A$2:$A$608=A267, Transactions!$B$2:$B$608, 9E+099))), -1)+1</f>
        <v>45505</v>
      </c>
      <c r="D267" s="11" t="n">
        <f aca="false">EOMONTH(B267, -1)+1</f>
        <v>45627</v>
      </c>
      <c r="E267" s="0" t="n">
        <f aca="false">DATEDIF(C267, D267, "M")</f>
        <v>4</v>
      </c>
    </row>
    <row r="268" customFormat="false" ht="15" hidden="false" customHeight="false" outlineLevel="0" collapsed="false">
      <c r="A268" s="0" t="str">
        <f aca="false">Transactions!A268</f>
        <v>C0047</v>
      </c>
      <c r="B268" s="10" t="n">
        <f aca="false">Transactions!B268</f>
        <v>45764</v>
      </c>
      <c r="C268" s="11" t="n">
        <f aca="false">EOMONTH(SUMPRODUCT(MIN(IF(Transactions!$A$2:$A$608=A268, Transactions!$B$2:$B$608, 9E+099))), -1)+1</f>
        <v>45536</v>
      </c>
      <c r="D268" s="11" t="n">
        <f aca="false">EOMONTH(B268, -1)+1</f>
        <v>45748</v>
      </c>
      <c r="E268" s="0" t="n">
        <f aca="false">DATEDIF(C268, D268, "M")</f>
        <v>7</v>
      </c>
    </row>
    <row r="269" customFormat="false" ht="15" hidden="false" customHeight="false" outlineLevel="0" collapsed="false">
      <c r="A269" s="0" t="str">
        <f aca="false">Transactions!A269</f>
        <v>C0064</v>
      </c>
      <c r="B269" s="10" t="n">
        <f aca="false">Transactions!B269</f>
        <v>45438</v>
      </c>
      <c r="C269" s="11" t="n">
        <f aca="false">EOMONTH(SUMPRODUCT(MIN(IF(Transactions!$A$2:$A$608=A269, Transactions!$B$2:$B$608, 9E+099))), -1)+1</f>
        <v>45413</v>
      </c>
      <c r="D269" s="11" t="n">
        <f aca="false">EOMONTH(B269, -1)+1</f>
        <v>45413</v>
      </c>
      <c r="E269" s="0" t="n">
        <f aca="false">DATEDIF(C269, D269, "M")</f>
        <v>0</v>
      </c>
    </row>
    <row r="270" customFormat="false" ht="15" hidden="false" customHeight="false" outlineLevel="0" collapsed="false">
      <c r="A270" s="0" t="str">
        <f aca="false">Transactions!A270</f>
        <v>C0072</v>
      </c>
      <c r="B270" s="10" t="n">
        <f aca="false">Transactions!B270</f>
        <v>45646</v>
      </c>
      <c r="C270" s="11" t="n">
        <f aca="false">EOMONTH(SUMPRODUCT(MIN(IF(Transactions!$A$2:$A$608=A270, Transactions!$B$2:$B$608, 9E+099))), -1)+1</f>
        <v>45627</v>
      </c>
      <c r="D270" s="11" t="n">
        <f aca="false">EOMONTH(B270, -1)+1</f>
        <v>45627</v>
      </c>
      <c r="E270" s="0" t="n">
        <f aca="false">DATEDIF(C270, D270, "M")</f>
        <v>0</v>
      </c>
    </row>
    <row r="271" customFormat="false" ht="15" hidden="false" customHeight="false" outlineLevel="0" collapsed="false">
      <c r="A271" s="0" t="str">
        <f aca="false">Transactions!A271</f>
        <v>C0098</v>
      </c>
      <c r="B271" s="10" t="n">
        <f aca="false">Transactions!B271</f>
        <v>45725</v>
      </c>
      <c r="C271" s="11" t="n">
        <f aca="false">EOMONTH(SUMPRODUCT(MIN(IF(Transactions!$A$2:$A$608=A271, Transactions!$B$2:$B$608, 9E+099))), -1)+1</f>
        <v>45627</v>
      </c>
      <c r="D271" s="11" t="n">
        <f aca="false">EOMONTH(B271, -1)+1</f>
        <v>45717</v>
      </c>
      <c r="E271" s="0" t="n">
        <f aca="false">DATEDIF(C271, D271, "M")</f>
        <v>3</v>
      </c>
    </row>
    <row r="272" customFormat="false" ht="15" hidden="false" customHeight="false" outlineLevel="0" collapsed="false">
      <c r="A272" s="0" t="str">
        <f aca="false">Transactions!A272</f>
        <v>C0150</v>
      </c>
      <c r="B272" s="10" t="n">
        <f aca="false">Transactions!B272</f>
        <v>45577</v>
      </c>
      <c r="C272" s="11" t="n">
        <f aca="false">EOMONTH(SUMPRODUCT(MIN(IF(Transactions!$A$2:$A$608=A272, Transactions!$B$2:$B$608, 9E+099))), -1)+1</f>
        <v>45505</v>
      </c>
      <c r="D272" s="11" t="n">
        <f aca="false">EOMONTH(B272, -1)+1</f>
        <v>45566</v>
      </c>
      <c r="E272" s="0" t="n">
        <f aca="false">DATEDIF(C272, D272, "M")</f>
        <v>2</v>
      </c>
    </row>
    <row r="273" customFormat="false" ht="15" hidden="false" customHeight="false" outlineLevel="0" collapsed="false">
      <c r="A273" s="0" t="str">
        <f aca="false">Transactions!A273</f>
        <v>C0150</v>
      </c>
      <c r="B273" s="10" t="n">
        <f aca="false">Transactions!B273</f>
        <v>45544</v>
      </c>
      <c r="C273" s="11" t="n">
        <f aca="false">EOMONTH(SUMPRODUCT(MIN(IF(Transactions!$A$2:$A$608=A273, Transactions!$B$2:$B$608, 9E+099))), -1)+1</f>
        <v>45505</v>
      </c>
      <c r="D273" s="11" t="n">
        <f aca="false">EOMONTH(B273, -1)+1</f>
        <v>45536</v>
      </c>
      <c r="E273" s="0" t="n">
        <f aca="false">DATEDIF(C273, D273, "M")</f>
        <v>1</v>
      </c>
    </row>
    <row r="274" customFormat="false" ht="15" hidden="false" customHeight="false" outlineLevel="0" collapsed="false">
      <c r="A274" s="0" t="str">
        <f aca="false">Transactions!A274</f>
        <v>C0079</v>
      </c>
      <c r="B274" s="10" t="n">
        <f aca="false">Transactions!B274</f>
        <v>45602</v>
      </c>
      <c r="C274" s="11" t="n">
        <f aca="false">EOMONTH(SUMPRODUCT(MIN(IF(Transactions!$A$2:$A$608=A274, Transactions!$B$2:$B$608, 9E+099))), -1)+1</f>
        <v>45505</v>
      </c>
      <c r="D274" s="11" t="n">
        <f aca="false">EOMONTH(B274, -1)+1</f>
        <v>45597</v>
      </c>
      <c r="E274" s="0" t="n">
        <f aca="false">DATEDIF(C274, D274, "M")</f>
        <v>3</v>
      </c>
    </row>
    <row r="275" customFormat="false" ht="15" hidden="false" customHeight="false" outlineLevel="0" collapsed="false">
      <c r="A275" s="0" t="str">
        <f aca="false">Transactions!A275</f>
        <v>C0066</v>
      </c>
      <c r="B275" s="10" t="n">
        <f aca="false">Transactions!B275</f>
        <v>45309</v>
      </c>
      <c r="C275" s="11" t="n">
        <f aca="false">EOMONTH(SUMPRODUCT(MIN(IF(Transactions!$A$2:$A$608=A275, Transactions!$B$2:$B$608, 9E+099))), -1)+1</f>
        <v>45292</v>
      </c>
      <c r="D275" s="11" t="n">
        <f aca="false">EOMONTH(B275, -1)+1</f>
        <v>45292</v>
      </c>
      <c r="E275" s="0" t="n">
        <f aca="false">DATEDIF(C275, D275, "M")</f>
        <v>0</v>
      </c>
    </row>
    <row r="276" customFormat="false" ht="15" hidden="false" customHeight="false" outlineLevel="0" collapsed="false">
      <c r="A276" s="0" t="str">
        <f aca="false">Transactions!A276</f>
        <v>C0003</v>
      </c>
      <c r="B276" s="10" t="n">
        <f aca="false">Transactions!B276</f>
        <v>45739</v>
      </c>
      <c r="C276" s="11" t="n">
        <f aca="false">EOMONTH(SUMPRODUCT(MIN(IF(Transactions!$A$2:$A$608=A276, Transactions!$B$2:$B$608, 9E+099))), -1)+1</f>
        <v>45536</v>
      </c>
      <c r="D276" s="11" t="n">
        <f aca="false">EOMONTH(B276, -1)+1</f>
        <v>45717</v>
      </c>
      <c r="E276" s="0" t="n">
        <f aca="false">DATEDIF(C276, D276, "M")</f>
        <v>6</v>
      </c>
    </row>
    <row r="277" customFormat="false" ht="15" hidden="false" customHeight="false" outlineLevel="0" collapsed="false">
      <c r="A277" s="0" t="str">
        <f aca="false">Transactions!A277</f>
        <v>C0102</v>
      </c>
      <c r="B277" s="10" t="n">
        <f aca="false">Transactions!B277</f>
        <v>45578</v>
      </c>
      <c r="C277" s="11" t="n">
        <f aca="false">EOMONTH(SUMPRODUCT(MIN(IF(Transactions!$A$2:$A$608=A277, Transactions!$B$2:$B$608, 9E+099))), -1)+1</f>
        <v>45536</v>
      </c>
      <c r="D277" s="11" t="n">
        <f aca="false">EOMONTH(B277, -1)+1</f>
        <v>45566</v>
      </c>
      <c r="E277" s="0" t="n">
        <f aca="false">DATEDIF(C277, D277, "M")</f>
        <v>1</v>
      </c>
    </row>
    <row r="278" customFormat="false" ht="15" hidden="false" customHeight="false" outlineLevel="0" collapsed="false">
      <c r="A278" s="0" t="str">
        <f aca="false">Transactions!A278</f>
        <v>C0023</v>
      </c>
      <c r="B278" s="10" t="n">
        <f aca="false">Transactions!B278</f>
        <v>45444</v>
      </c>
      <c r="C278" s="11" t="n">
        <f aca="false">EOMONTH(SUMPRODUCT(MIN(IF(Transactions!$A$2:$A$608=A278, Transactions!$B$2:$B$608, 9E+099))), -1)+1</f>
        <v>45323</v>
      </c>
      <c r="D278" s="11" t="n">
        <f aca="false">EOMONTH(B278, -1)+1</f>
        <v>45444</v>
      </c>
      <c r="E278" s="0" t="n">
        <f aca="false">DATEDIF(C278, D278, "M")</f>
        <v>4</v>
      </c>
    </row>
    <row r="279" customFormat="false" ht="15" hidden="false" customHeight="false" outlineLevel="0" collapsed="false">
      <c r="A279" s="0" t="str">
        <f aca="false">Transactions!A279</f>
        <v>C0143</v>
      </c>
      <c r="B279" s="10" t="n">
        <f aca="false">Transactions!B279</f>
        <v>45413</v>
      </c>
      <c r="C279" s="11" t="n">
        <f aca="false">EOMONTH(SUMPRODUCT(MIN(IF(Transactions!$A$2:$A$608=A279, Transactions!$B$2:$B$608, 9E+099))), -1)+1</f>
        <v>45413</v>
      </c>
      <c r="D279" s="11" t="n">
        <f aca="false">EOMONTH(B279, -1)+1</f>
        <v>45413</v>
      </c>
      <c r="E279" s="0" t="n">
        <f aca="false">DATEDIF(C279, D279, "M")</f>
        <v>0</v>
      </c>
    </row>
    <row r="280" customFormat="false" ht="15" hidden="false" customHeight="false" outlineLevel="0" collapsed="false">
      <c r="A280" s="0" t="str">
        <f aca="false">Transactions!A280</f>
        <v>C0060</v>
      </c>
      <c r="B280" s="10" t="n">
        <f aca="false">Transactions!B280</f>
        <v>45359</v>
      </c>
      <c r="C280" s="11" t="n">
        <f aca="false">EOMONTH(SUMPRODUCT(MIN(IF(Transactions!$A$2:$A$608=A280, Transactions!$B$2:$B$608, 9E+099))), -1)+1</f>
        <v>45292</v>
      </c>
      <c r="D280" s="11" t="n">
        <f aca="false">EOMONTH(B280, -1)+1</f>
        <v>45352</v>
      </c>
      <c r="E280" s="0" t="n">
        <f aca="false">DATEDIF(C280, D280, "M")</f>
        <v>2</v>
      </c>
    </row>
    <row r="281" customFormat="false" ht="15" hidden="false" customHeight="false" outlineLevel="0" collapsed="false">
      <c r="A281" s="0" t="str">
        <f aca="false">Transactions!A281</f>
        <v>C0066</v>
      </c>
      <c r="B281" s="10" t="n">
        <f aca="false">Transactions!B281</f>
        <v>45770</v>
      </c>
      <c r="C281" s="11" t="n">
        <f aca="false">EOMONTH(SUMPRODUCT(MIN(IF(Transactions!$A$2:$A$608=A281, Transactions!$B$2:$B$608, 9E+099))), -1)+1</f>
        <v>45292</v>
      </c>
      <c r="D281" s="11" t="n">
        <f aca="false">EOMONTH(B281, -1)+1</f>
        <v>45748</v>
      </c>
      <c r="E281" s="0" t="n">
        <f aca="false">DATEDIF(C281, D281, "M")</f>
        <v>15</v>
      </c>
    </row>
    <row r="282" customFormat="false" ht="15" hidden="false" customHeight="false" outlineLevel="0" collapsed="false">
      <c r="A282" s="0" t="str">
        <f aca="false">Transactions!A282</f>
        <v>C0061</v>
      </c>
      <c r="B282" s="10" t="n">
        <f aca="false">Transactions!B282</f>
        <v>45756</v>
      </c>
      <c r="C282" s="11" t="n">
        <f aca="false">EOMONTH(SUMPRODUCT(MIN(IF(Transactions!$A$2:$A$608=A282, Transactions!$B$2:$B$608, 9E+099))), -1)+1</f>
        <v>45627</v>
      </c>
      <c r="D282" s="11" t="n">
        <f aca="false">EOMONTH(B282, -1)+1</f>
        <v>45748</v>
      </c>
      <c r="E282" s="0" t="n">
        <f aca="false">DATEDIF(C282, D282, "M")</f>
        <v>4</v>
      </c>
    </row>
    <row r="283" customFormat="false" ht="15" hidden="false" customHeight="false" outlineLevel="0" collapsed="false">
      <c r="A283" s="0" t="str">
        <f aca="false">Transactions!A283</f>
        <v>C0082</v>
      </c>
      <c r="B283" s="10" t="n">
        <f aca="false">Transactions!B283</f>
        <v>45507</v>
      </c>
      <c r="C283" s="11" t="n">
        <f aca="false">EOMONTH(SUMPRODUCT(MIN(IF(Transactions!$A$2:$A$608=A283, Transactions!$B$2:$B$608, 9E+099))), -1)+1</f>
        <v>45505</v>
      </c>
      <c r="D283" s="11" t="n">
        <f aca="false">EOMONTH(B283, -1)+1</f>
        <v>45505</v>
      </c>
      <c r="E283" s="0" t="n">
        <f aca="false">DATEDIF(C283, D283, "M")</f>
        <v>0</v>
      </c>
    </row>
    <row r="284" customFormat="false" ht="15" hidden="false" customHeight="false" outlineLevel="0" collapsed="false">
      <c r="A284" s="0" t="str">
        <f aca="false">Transactions!A284</f>
        <v>C0075</v>
      </c>
      <c r="B284" s="10" t="n">
        <f aca="false">Transactions!B284</f>
        <v>45632</v>
      </c>
      <c r="C284" s="11" t="n">
        <f aca="false">EOMONTH(SUMPRODUCT(MIN(IF(Transactions!$A$2:$A$608=A284, Transactions!$B$2:$B$608, 9E+099))), -1)+1</f>
        <v>45444</v>
      </c>
      <c r="D284" s="11" t="n">
        <f aca="false">EOMONTH(B284, -1)+1</f>
        <v>45627</v>
      </c>
      <c r="E284" s="0" t="n">
        <f aca="false">DATEDIF(C284, D284, "M")</f>
        <v>6</v>
      </c>
    </row>
    <row r="285" customFormat="false" ht="15" hidden="false" customHeight="false" outlineLevel="0" collapsed="false">
      <c r="A285" s="0" t="str">
        <f aca="false">Transactions!A285</f>
        <v>C0046</v>
      </c>
      <c r="B285" s="10" t="n">
        <f aca="false">Transactions!B285</f>
        <v>45581</v>
      </c>
      <c r="C285" s="11" t="n">
        <f aca="false">EOMONTH(SUMPRODUCT(MIN(IF(Transactions!$A$2:$A$608=A285, Transactions!$B$2:$B$608, 9E+099))), -1)+1</f>
        <v>45566</v>
      </c>
      <c r="D285" s="11" t="n">
        <f aca="false">EOMONTH(B285, -1)+1</f>
        <v>45566</v>
      </c>
      <c r="E285" s="0" t="n">
        <f aca="false">DATEDIF(C285, D285, "M")</f>
        <v>0</v>
      </c>
    </row>
    <row r="286" customFormat="false" ht="15" hidden="false" customHeight="false" outlineLevel="0" collapsed="false">
      <c r="A286" s="0" t="str">
        <f aca="false">Transactions!A286</f>
        <v>C0128</v>
      </c>
      <c r="B286" s="10" t="n">
        <f aca="false">Transactions!B286</f>
        <v>45702</v>
      </c>
      <c r="C286" s="11" t="n">
        <f aca="false">EOMONTH(SUMPRODUCT(MIN(IF(Transactions!$A$2:$A$608=A286, Transactions!$B$2:$B$608, 9E+099))), -1)+1</f>
        <v>45597</v>
      </c>
      <c r="D286" s="11" t="n">
        <f aca="false">EOMONTH(B286, -1)+1</f>
        <v>45689</v>
      </c>
      <c r="E286" s="0" t="n">
        <f aca="false">DATEDIF(C286, D286, "M")</f>
        <v>3</v>
      </c>
    </row>
    <row r="287" customFormat="false" ht="15" hidden="false" customHeight="false" outlineLevel="0" collapsed="false">
      <c r="A287" s="0" t="str">
        <f aca="false">Transactions!A287</f>
        <v>C0090</v>
      </c>
      <c r="B287" s="10" t="n">
        <f aca="false">Transactions!B287</f>
        <v>45711</v>
      </c>
      <c r="C287" s="11" t="n">
        <f aca="false">EOMONTH(SUMPRODUCT(MIN(IF(Transactions!$A$2:$A$608=A287, Transactions!$B$2:$B$608, 9E+099))), -1)+1</f>
        <v>45597</v>
      </c>
      <c r="D287" s="11" t="n">
        <f aca="false">EOMONTH(B287, -1)+1</f>
        <v>45689</v>
      </c>
      <c r="E287" s="0" t="n">
        <f aca="false">DATEDIF(C287, D287, "M")</f>
        <v>3</v>
      </c>
    </row>
    <row r="288" customFormat="false" ht="15" hidden="false" customHeight="false" outlineLevel="0" collapsed="false">
      <c r="A288" s="0" t="str">
        <f aca="false">Transactions!A288</f>
        <v>C0143</v>
      </c>
      <c r="B288" s="10" t="n">
        <f aca="false">Transactions!B288</f>
        <v>45478</v>
      </c>
      <c r="C288" s="11" t="n">
        <f aca="false">EOMONTH(SUMPRODUCT(MIN(IF(Transactions!$A$2:$A$608=A288, Transactions!$B$2:$B$608, 9E+099))), -1)+1</f>
        <v>45413</v>
      </c>
      <c r="D288" s="11" t="n">
        <f aca="false">EOMONTH(B288, -1)+1</f>
        <v>45474</v>
      </c>
      <c r="E288" s="0" t="n">
        <f aca="false">DATEDIF(C288, D288, "M")</f>
        <v>2</v>
      </c>
    </row>
    <row r="289" customFormat="false" ht="15" hidden="false" customHeight="false" outlineLevel="0" collapsed="false">
      <c r="A289" s="0" t="str">
        <f aca="false">Transactions!A289</f>
        <v>C0063</v>
      </c>
      <c r="B289" s="10" t="n">
        <f aca="false">Transactions!B289</f>
        <v>45709</v>
      </c>
      <c r="C289" s="11" t="n">
        <f aca="false">EOMONTH(SUMPRODUCT(MIN(IF(Transactions!$A$2:$A$608=A289, Transactions!$B$2:$B$608, 9E+099))), -1)+1</f>
        <v>45323</v>
      </c>
      <c r="D289" s="11" t="n">
        <f aca="false">EOMONTH(B289, -1)+1</f>
        <v>45689</v>
      </c>
      <c r="E289" s="0" t="n">
        <f aca="false">DATEDIF(C289, D289, "M")</f>
        <v>12</v>
      </c>
    </row>
    <row r="290" customFormat="false" ht="15" hidden="false" customHeight="false" outlineLevel="0" collapsed="false">
      <c r="A290" s="0" t="str">
        <f aca="false">Transactions!A290</f>
        <v>C0090</v>
      </c>
      <c r="B290" s="10" t="n">
        <f aca="false">Transactions!B290</f>
        <v>45670</v>
      </c>
      <c r="C290" s="11" t="n">
        <f aca="false">EOMONTH(SUMPRODUCT(MIN(IF(Transactions!$A$2:$A$608=A290, Transactions!$B$2:$B$608, 9E+099))), -1)+1</f>
        <v>45597</v>
      </c>
      <c r="D290" s="11" t="n">
        <f aca="false">EOMONTH(B290, -1)+1</f>
        <v>45658</v>
      </c>
      <c r="E290" s="0" t="n">
        <f aca="false">DATEDIF(C290, D290, "M")</f>
        <v>2</v>
      </c>
    </row>
    <row r="291" customFormat="false" ht="15" hidden="false" customHeight="false" outlineLevel="0" collapsed="false">
      <c r="A291" s="0" t="str">
        <f aca="false">Transactions!A291</f>
        <v>C0043</v>
      </c>
      <c r="B291" s="10" t="n">
        <f aca="false">Transactions!B291</f>
        <v>45479</v>
      </c>
      <c r="C291" s="11" t="n">
        <f aca="false">EOMONTH(SUMPRODUCT(MIN(IF(Transactions!$A$2:$A$608=A291, Transactions!$B$2:$B$608, 9E+099))), -1)+1</f>
        <v>45352</v>
      </c>
      <c r="D291" s="11" t="n">
        <f aca="false">EOMONTH(B291, -1)+1</f>
        <v>45474</v>
      </c>
      <c r="E291" s="0" t="n">
        <f aca="false">DATEDIF(C291, D291, "M")</f>
        <v>4</v>
      </c>
    </row>
    <row r="292" customFormat="false" ht="15" hidden="false" customHeight="false" outlineLevel="0" collapsed="false">
      <c r="A292" s="0" t="str">
        <f aca="false">Transactions!A292</f>
        <v>C0071</v>
      </c>
      <c r="B292" s="10" t="n">
        <f aca="false">Transactions!B292</f>
        <v>45706</v>
      </c>
      <c r="C292" s="11" t="n">
        <f aca="false">EOMONTH(SUMPRODUCT(MIN(IF(Transactions!$A$2:$A$608=A292, Transactions!$B$2:$B$608, 9E+099))), -1)+1</f>
        <v>45536</v>
      </c>
      <c r="D292" s="11" t="n">
        <f aca="false">EOMONTH(B292, -1)+1</f>
        <v>45689</v>
      </c>
      <c r="E292" s="0" t="n">
        <f aca="false">DATEDIF(C292, D292, "M")</f>
        <v>5</v>
      </c>
    </row>
    <row r="293" customFormat="false" ht="15" hidden="false" customHeight="false" outlineLevel="0" collapsed="false">
      <c r="A293" s="0" t="str">
        <f aca="false">Transactions!A293</f>
        <v>C0101</v>
      </c>
      <c r="B293" s="10" t="n">
        <f aca="false">Transactions!B293</f>
        <v>45697</v>
      </c>
      <c r="C293" s="11" t="n">
        <f aca="false">EOMONTH(SUMPRODUCT(MIN(IF(Transactions!$A$2:$A$608=A293, Transactions!$B$2:$B$608, 9E+099))), -1)+1</f>
        <v>45627</v>
      </c>
      <c r="D293" s="11" t="n">
        <f aca="false">EOMONTH(B293, -1)+1</f>
        <v>45689</v>
      </c>
      <c r="E293" s="0" t="n">
        <f aca="false">DATEDIF(C293, D293, "M")</f>
        <v>2</v>
      </c>
    </row>
    <row r="294" customFormat="false" ht="15" hidden="false" customHeight="false" outlineLevel="0" collapsed="false">
      <c r="A294" s="0" t="str">
        <f aca="false">Transactions!A294</f>
        <v>C0020</v>
      </c>
      <c r="B294" s="10" t="n">
        <f aca="false">Transactions!B294</f>
        <v>45297</v>
      </c>
      <c r="C294" s="11" t="n">
        <f aca="false">EOMONTH(SUMPRODUCT(MIN(IF(Transactions!$A$2:$A$608=A294, Transactions!$B$2:$B$608, 9E+099))), -1)+1</f>
        <v>45292</v>
      </c>
      <c r="D294" s="11" t="n">
        <f aca="false">EOMONTH(B294, -1)+1</f>
        <v>45292</v>
      </c>
      <c r="E294" s="0" t="n">
        <f aca="false">DATEDIF(C294, D294, "M")</f>
        <v>0</v>
      </c>
    </row>
    <row r="295" customFormat="false" ht="15" hidden="false" customHeight="false" outlineLevel="0" collapsed="false">
      <c r="A295" s="0" t="str">
        <f aca="false">Transactions!A295</f>
        <v>C0127</v>
      </c>
      <c r="B295" s="10" t="n">
        <f aca="false">Transactions!B295</f>
        <v>45599</v>
      </c>
      <c r="C295" s="11" t="n">
        <f aca="false">EOMONTH(SUMPRODUCT(MIN(IF(Transactions!$A$2:$A$608=A295, Transactions!$B$2:$B$608, 9E+099))), -1)+1</f>
        <v>45383</v>
      </c>
      <c r="D295" s="11" t="n">
        <f aca="false">EOMONTH(B295, -1)+1</f>
        <v>45597</v>
      </c>
      <c r="E295" s="0" t="n">
        <f aca="false">DATEDIF(C295, D295, "M")</f>
        <v>7</v>
      </c>
    </row>
    <row r="296" customFormat="false" ht="15" hidden="false" customHeight="false" outlineLevel="0" collapsed="false">
      <c r="A296" s="0" t="str">
        <f aca="false">Transactions!A296</f>
        <v>C0003</v>
      </c>
      <c r="B296" s="10" t="n">
        <f aca="false">Transactions!B296</f>
        <v>45621</v>
      </c>
      <c r="C296" s="11" t="n">
        <f aca="false">EOMONTH(SUMPRODUCT(MIN(IF(Transactions!$A$2:$A$608=A296, Transactions!$B$2:$B$608, 9E+099))), -1)+1</f>
        <v>45536</v>
      </c>
      <c r="D296" s="11" t="n">
        <f aca="false">EOMONTH(B296, -1)+1</f>
        <v>45597</v>
      </c>
      <c r="E296" s="0" t="n">
        <f aca="false">DATEDIF(C296, D296, "M")</f>
        <v>2</v>
      </c>
    </row>
    <row r="297" customFormat="false" ht="15" hidden="false" customHeight="false" outlineLevel="0" collapsed="false">
      <c r="A297" s="0" t="str">
        <f aca="false">Transactions!A297</f>
        <v>C0144</v>
      </c>
      <c r="B297" s="10" t="n">
        <f aca="false">Transactions!B297</f>
        <v>45637</v>
      </c>
      <c r="C297" s="11" t="n">
        <f aca="false">EOMONTH(SUMPRODUCT(MIN(IF(Transactions!$A$2:$A$608=A297, Transactions!$B$2:$B$608, 9E+099))), -1)+1</f>
        <v>45474</v>
      </c>
      <c r="D297" s="11" t="n">
        <f aca="false">EOMONTH(B297, -1)+1</f>
        <v>45627</v>
      </c>
      <c r="E297" s="0" t="n">
        <f aca="false">DATEDIF(C297, D297, "M")</f>
        <v>5</v>
      </c>
    </row>
    <row r="298" customFormat="false" ht="15" hidden="false" customHeight="false" outlineLevel="0" collapsed="false">
      <c r="A298" s="0" t="str">
        <f aca="false">Transactions!A298</f>
        <v>C0130</v>
      </c>
      <c r="B298" s="10" t="n">
        <f aca="false">Transactions!B298</f>
        <v>45607</v>
      </c>
      <c r="C298" s="11" t="n">
        <f aca="false">EOMONTH(SUMPRODUCT(MIN(IF(Transactions!$A$2:$A$608=A298, Transactions!$B$2:$B$608, 9E+099))), -1)+1</f>
        <v>45505</v>
      </c>
      <c r="D298" s="11" t="n">
        <f aca="false">EOMONTH(B298, -1)+1</f>
        <v>45597</v>
      </c>
      <c r="E298" s="0" t="n">
        <f aca="false">DATEDIF(C298, D298, "M")</f>
        <v>3</v>
      </c>
    </row>
    <row r="299" customFormat="false" ht="15" hidden="false" customHeight="false" outlineLevel="0" collapsed="false">
      <c r="A299" s="0" t="str">
        <f aca="false">Transactions!A299</f>
        <v>C0147</v>
      </c>
      <c r="B299" s="10" t="n">
        <f aca="false">Transactions!B299</f>
        <v>45555</v>
      </c>
      <c r="C299" s="11" t="n">
        <f aca="false">EOMONTH(SUMPRODUCT(MIN(IF(Transactions!$A$2:$A$608=A299, Transactions!$B$2:$B$608, 9E+099))), -1)+1</f>
        <v>45383</v>
      </c>
      <c r="D299" s="11" t="n">
        <f aca="false">EOMONTH(B299, -1)+1</f>
        <v>45536</v>
      </c>
      <c r="E299" s="0" t="n">
        <f aca="false">DATEDIF(C299, D299, "M")</f>
        <v>5</v>
      </c>
    </row>
    <row r="300" customFormat="false" ht="15" hidden="false" customHeight="false" outlineLevel="0" collapsed="false">
      <c r="A300" s="0" t="str">
        <f aca="false">Transactions!A300</f>
        <v>C0022</v>
      </c>
      <c r="B300" s="10" t="n">
        <f aca="false">Transactions!B300</f>
        <v>45506</v>
      </c>
      <c r="C300" s="11" t="n">
        <f aca="false">EOMONTH(SUMPRODUCT(MIN(IF(Transactions!$A$2:$A$608=A300, Transactions!$B$2:$B$608, 9E+099))), -1)+1</f>
        <v>45323</v>
      </c>
      <c r="D300" s="11" t="n">
        <f aca="false">EOMONTH(B300, -1)+1</f>
        <v>45505</v>
      </c>
      <c r="E300" s="0" t="n">
        <f aca="false">DATEDIF(C300, D300, "M")</f>
        <v>6</v>
      </c>
    </row>
    <row r="301" customFormat="false" ht="15" hidden="false" customHeight="false" outlineLevel="0" collapsed="false">
      <c r="A301" s="0" t="str">
        <f aca="false">Transactions!A301</f>
        <v>C0096</v>
      </c>
      <c r="B301" s="10" t="n">
        <f aca="false">Transactions!B301</f>
        <v>45613</v>
      </c>
      <c r="C301" s="11" t="n">
        <f aca="false">EOMONTH(SUMPRODUCT(MIN(IF(Transactions!$A$2:$A$608=A301, Transactions!$B$2:$B$608, 9E+099))), -1)+1</f>
        <v>45566</v>
      </c>
      <c r="D301" s="11" t="n">
        <f aca="false">EOMONTH(B301, -1)+1</f>
        <v>45597</v>
      </c>
      <c r="E301" s="0" t="n">
        <f aca="false">DATEDIF(C301, D301, "M")</f>
        <v>1</v>
      </c>
    </row>
    <row r="302" customFormat="false" ht="15" hidden="false" customHeight="false" outlineLevel="0" collapsed="false">
      <c r="A302" s="0" t="str">
        <f aca="false">Transactions!A302</f>
        <v>C0041</v>
      </c>
      <c r="B302" s="10" t="n">
        <f aca="false">Transactions!B302</f>
        <v>45428</v>
      </c>
      <c r="C302" s="11" t="n">
        <f aca="false">EOMONTH(SUMPRODUCT(MIN(IF(Transactions!$A$2:$A$608=A302, Transactions!$B$2:$B$608, 9E+099))), -1)+1</f>
        <v>45383</v>
      </c>
      <c r="D302" s="11" t="n">
        <f aca="false">EOMONTH(B302, -1)+1</f>
        <v>45413</v>
      </c>
      <c r="E302" s="0" t="n">
        <f aca="false">DATEDIF(C302, D302, "M")</f>
        <v>1</v>
      </c>
    </row>
    <row r="303" customFormat="false" ht="15" hidden="false" customHeight="false" outlineLevel="0" collapsed="false">
      <c r="A303" s="0" t="str">
        <f aca="false">Transactions!A303</f>
        <v>C0041</v>
      </c>
      <c r="B303" s="10" t="n">
        <f aca="false">Transactions!B303</f>
        <v>45529</v>
      </c>
      <c r="C303" s="11" t="n">
        <f aca="false">EOMONTH(SUMPRODUCT(MIN(IF(Transactions!$A$2:$A$608=A303, Transactions!$B$2:$B$608, 9E+099))), -1)+1</f>
        <v>45383</v>
      </c>
      <c r="D303" s="11" t="n">
        <f aca="false">EOMONTH(B303, -1)+1</f>
        <v>45505</v>
      </c>
      <c r="E303" s="0" t="n">
        <f aca="false">DATEDIF(C303, D303, "M")</f>
        <v>4</v>
      </c>
    </row>
    <row r="304" customFormat="false" ht="15" hidden="false" customHeight="false" outlineLevel="0" collapsed="false">
      <c r="A304" s="0" t="str">
        <f aca="false">Transactions!A304</f>
        <v>C0073</v>
      </c>
      <c r="B304" s="10" t="n">
        <f aca="false">Transactions!B304</f>
        <v>45349</v>
      </c>
      <c r="C304" s="11" t="n">
        <f aca="false">EOMONTH(SUMPRODUCT(MIN(IF(Transactions!$A$2:$A$608=A304, Transactions!$B$2:$B$608, 9E+099))), -1)+1</f>
        <v>45323</v>
      </c>
      <c r="D304" s="11" t="n">
        <f aca="false">EOMONTH(B304, -1)+1</f>
        <v>45323</v>
      </c>
      <c r="E304" s="0" t="n">
        <f aca="false">DATEDIF(C304, D304, "M")</f>
        <v>0</v>
      </c>
    </row>
    <row r="305" customFormat="false" ht="15" hidden="false" customHeight="false" outlineLevel="0" collapsed="false">
      <c r="A305" s="0" t="str">
        <f aca="false">Transactions!A305</f>
        <v>C0130</v>
      </c>
      <c r="B305" s="10" t="n">
        <f aca="false">Transactions!B305</f>
        <v>45542</v>
      </c>
      <c r="C305" s="11" t="n">
        <f aca="false">EOMONTH(SUMPRODUCT(MIN(IF(Transactions!$A$2:$A$608=A305, Transactions!$B$2:$B$608, 9E+099))), -1)+1</f>
        <v>45505</v>
      </c>
      <c r="D305" s="11" t="n">
        <f aca="false">EOMONTH(B305, -1)+1</f>
        <v>45536</v>
      </c>
      <c r="E305" s="0" t="n">
        <f aca="false">DATEDIF(C305, D305, "M")</f>
        <v>1</v>
      </c>
    </row>
    <row r="306" customFormat="false" ht="15" hidden="false" customHeight="false" outlineLevel="0" collapsed="false">
      <c r="A306" s="0" t="str">
        <f aca="false">Transactions!A306</f>
        <v>C0035</v>
      </c>
      <c r="B306" s="10" t="n">
        <f aca="false">Transactions!B306</f>
        <v>45318</v>
      </c>
      <c r="C306" s="11" t="n">
        <f aca="false">EOMONTH(SUMPRODUCT(MIN(IF(Transactions!$A$2:$A$608=A306, Transactions!$B$2:$B$608, 9E+099))), -1)+1</f>
        <v>45292</v>
      </c>
      <c r="D306" s="11" t="n">
        <f aca="false">EOMONTH(B306, -1)+1</f>
        <v>45292</v>
      </c>
      <c r="E306" s="0" t="n">
        <f aca="false">DATEDIF(C306, D306, "M")</f>
        <v>0</v>
      </c>
    </row>
    <row r="307" customFormat="false" ht="15" hidden="false" customHeight="false" outlineLevel="0" collapsed="false">
      <c r="A307" s="0" t="str">
        <f aca="false">Transactions!A307</f>
        <v>C0029</v>
      </c>
      <c r="B307" s="10" t="n">
        <f aca="false">Transactions!B307</f>
        <v>45580</v>
      </c>
      <c r="C307" s="11" t="n">
        <f aca="false">EOMONTH(SUMPRODUCT(MIN(IF(Transactions!$A$2:$A$608=A307, Transactions!$B$2:$B$608, 9E+099))), -1)+1</f>
        <v>45474</v>
      </c>
      <c r="D307" s="11" t="n">
        <f aca="false">EOMONTH(B307, -1)+1</f>
        <v>45566</v>
      </c>
      <c r="E307" s="0" t="n">
        <f aca="false">DATEDIF(C307, D307, "M")</f>
        <v>3</v>
      </c>
    </row>
    <row r="308" customFormat="false" ht="15" hidden="false" customHeight="false" outlineLevel="0" collapsed="false">
      <c r="A308" s="0" t="str">
        <f aca="false">Transactions!A308</f>
        <v>C0049</v>
      </c>
      <c r="B308" s="10" t="n">
        <f aca="false">Transactions!B308</f>
        <v>45328</v>
      </c>
      <c r="C308" s="11" t="n">
        <f aca="false">EOMONTH(SUMPRODUCT(MIN(IF(Transactions!$A$2:$A$608=A308, Transactions!$B$2:$B$608, 9E+099))), -1)+1</f>
        <v>45323</v>
      </c>
      <c r="D308" s="11" t="n">
        <f aca="false">EOMONTH(B308, -1)+1</f>
        <v>45323</v>
      </c>
      <c r="E308" s="0" t="n">
        <f aca="false">DATEDIF(C308, D308, "M")</f>
        <v>0</v>
      </c>
    </row>
    <row r="309" customFormat="false" ht="15" hidden="false" customHeight="false" outlineLevel="0" collapsed="false">
      <c r="A309" s="0" t="str">
        <f aca="false">Transactions!A309</f>
        <v>C0101</v>
      </c>
      <c r="B309" s="10" t="n">
        <f aca="false">Transactions!B309</f>
        <v>45662</v>
      </c>
      <c r="C309" s="11" t="n">
        <f aca="false">EOMONTH(SUMPRODUCT(MIN(IF(Transactions!$A$2:$A$608=A309, Transactions!$B$2:$B$608, 9E+099))), -1)+1</f>
        <v>45627</v>
      </c>
      <c r="D309" s="11" t="n">
        <f aca="false">EOMONTH(B309, -1)+1</f>
        <v>45658</v>
      </c>
      <c r="E309" s="0" t="n">
        <f aca="false">DATEDIF(C309, D309, "M")</f>
        <v>1</v>
      </c>
    </row>
    <row r="310" customFormat="false" ht="15" hidden="false" customHeight="false" outlineLevel="0" collapsed="false">
      <c r="A310" s="0" t="str">
        <f aca="false">Transactions!A310</f>
        <v>C0032</v>
      </c>
      <c r="B310" s="10" t="n">
        <f aca="false">Transactions!B310</f>
        <v>45415</v>
      </c>
      <c r="C310" s="11" t="n">
        <f aca="false">EOMONTH(SUMPRODUCT(MIN(IF(Transactions!$A$2:$A$608=A310, Transactions!$B$2:$B$608, 9E+099))), -1)+1</f>
        <v>45323</v>
      </c>
      <c r="D310" s="11" t="n">
        <f aca="false">EOMONTH(B310, -1)+1</f>
        <v>45413</v>
      </c>
      <c r="E310" s="0" t="n">
        <f aca="false">DATEDIF(C310, D310, "M")</f>
        <v>3</v>
      </c>
    </row>
    <row r="311" customFormat="false" ht="15" hidden="false" customHeight="false" outlineLevel="0" collapsed="false">
      <c r="A311" s="0" t="str">
        <f aca="false">Transactions!A311</f>
        <v>C0065</v>
      </c>
      <c r="B311" s="10" t="n">
        <f aca="false">Transactions!B311</f>
        <v>45769</v>
      </c>
      <c r="C311" s="11" t="n">
        <f aca="false">EOMONTH(SUMPRODUCT(MIN(IF(Transactions!$A$2:$A$608=A311, Transactions!$B$2:$B$608, 9E+099))), -1)+1</f>
        <v>45566</v>
      </c>
      <c r="D311" s="11" t="n">
        <f aca="false">EOMONTH(B311, -1)+1</f>
        <v>45748</v>
      </c>
      <c r="E311" s="0" t="n">
        <f aca="false">DATEDIF(C311, D311, "M")</f>
        <v>6</v>
      </c>
    </row>
    <row r="312" customFormat="false" ht="15" hidden="false" customHeight="false" outlineLevel="0" collapsed="false">
      <c r="A312" s="0" t="str">
        <f aca="false">Transactions!A312</f>
        <v>C0028</v>
      </c>
      <c r="B312" s="10" t="n">
        <f aca="false">Transactions!B312</f>
        <v>45364</v>
      </c>
      <c r="C312" s="11" t="n">
        <f aca="false">EOMONTH(SUMPRODUCT(MIN(IF(Transactions!$A$2:$A$608=A312, Transactions!$B$2:$B$608, 9E+099))), -1)+1</f>
        <v>45352</v>
      </c>
      <c r="D312" s="11" t="n">
        <f aca="false">EOMONTH(B312, -1)+1</f>
        <v>45352</v>
      </c>
      <c r="E312" s="0" t="n">
        <f aca="false">DATEDIF(C312, D312, "M")</f>
        <v>0</v>
      </c>
    </row>
    <row r="313" customFormat="false" ht="15" hidden="false" customHeight="false" outlineLevel="0" collapsed="false">
      <c r="A313" s="0" t="str">
        <f aca="false">Transactions!A313</f>
        <v>C0117</v>
      </c>
      <c r="B313" s="10" t="n">
        <f aca="false">Transactions!B313</f>
        <v>45664</v>
      </c>
      <c r="C313" s="11" t="n">
        <f aca="false">EOMONTH(SUMPRODUCT(MIN(IF(Transactions!$A$2:$A$608=A313, Transactions!$B$2:$B$608, 9E+099))), -1)+1</f>
        <v>45474</v>
      </c>
      <c r="D313" s="11" t="n">
        <f aca="false">EOMONTH(B313, -1)+1</f>
        <v>45658</v>
      </c>
      <c r="E313" s="0" t="n">
        <f aca="false">DATEDIF(C313, D313, "M")</f>
        <v>6</v>
      </c>
    </row>
    <row r="314" customFormat="false" ht="15" hidden="false" customHeight="false" outlineLevel="0" collapsed="false">
      <c r="A314" s="0" t="str">
        <f aca="false">Transactions!A314</f>
        <v>C0059</v>
      </c>
      <c r="B314" s="10" t="n">
        <f aca="false">Transactions!B314</f>
        <v>45700</v>
      </c>
      <c r="C314" s="11" t="n">
        <f aca="false">EOMONTH(SUMPRODUCT(MIN(IF(Transactions!$A$2:$A$608=A314, Transactions!$B$2:$B$608, 9E+099))), -1)+1</f>
        <v>45536</v>
      </c>
      <c r="D314" s="11" t="n">
        <f aca="false">EOMONTH(B314, -1)+1</f>
        <v>45689</v>
      </c>
      <c r="E314" s="0" t="n">
        <f aca="false">DATEDIF(C314, D314, "M")</f>
        <v>5</v>
      </c>
    </row>
    <row r="315" customFormat="false" ht="15" hidden="false" customHeight="false" outlineLevel="0" collapsed="false">
      <c r="A315" s="0" t="str">
        <f aca="false">Transactions!A315</f>
        <v>C0077</v>
      </c>
      <c r="B315" s="10" t="n">
        <f aca="false">Transactions!B315</f>
        <v>45553</v>
      </c>
      <c r="C315" s="11" t="n">
        <f aca="false">EOMONTH(SUMPRODUCT(MIN(IF(Transactions!$A$2:$A$608=A315, Transactions!$B$2:$B$608, 9E+099))), -1)+1</f>
        <v>45505</v>
      </c>
      <c r="D315" s="11" t="n">
        <f aca="false">EOMONTH(B315, -1)+1</f>
        <v>45536</v>
      </c>
      <c r="E315" s="0" t="n">
        <f aca="false">DATEDIF(C315, D315, "M")</f>
        <v>1</v>
      </c>
    </row>
    <row r="316" customFormat="false" ht="15" hidden="false" customHeight="false" outlineLevel="0" collapsed="false">
      <c r="A316" s="0" t="str">
        <f aca="false">Transactions!A316</f>
        <v>C0122</v>
      </c>
      <c r="B316" s="10" t="n">
        <f aca="false">Transactions!B316</f>
        <v>45543</v>
      </c>
      <c r="C316" s="11" t="n">
        <f aca="false">EOMONTH(SUMPRODUCT(MIN(IF(Transactions!$A$2:$A$608=A316, Transactions!$B$2:$B$608, 9E+099))), -1)+1</f>
        <v>45413</v>
      </c>
      <c r="D316" s="11" t="n">
        <f aca="false">EOMONTH(B316, -1)+1</f>
        <v>45536</v>
      </c>
      <c r="E316" s="0" t="n">
        <f aca="false">DATEDIF(C316, D316, "M")</f>
        <v>4</v>
      </c>
    </row>
    <row r="317" customFormat="false" ht="15" hidden="false" customHeight="false" outlineLevel="0" collapsed="false">
      <c r="A317" s="0" t="str">
        <f aca="false">Transactions!A317</f>
        <v>C0013</v>
      </c>
      <c r="B317" s="10" t="n">
        <f aca="false">Transactions!B317</f>
        <v>45559</v>
      </c>
      <c r="C317" s="11" t="n">
        <f aca="false">EOMONTH(SUMPRODUCT(MIN(IF(Transactions!$A$2:$A$608=A317, Transactions!$B$2:$B$608, 9E+099))), -1)+1</f>
        <v>45505</v>
      </c>
      <c r="D317" s="11" t="n">
        <f aca="false">EOMONTH(B317, -1)+1</f>
        <v>45536</v>
      </c>
      <c r="E317" s="0" t="n">
        <f aca="false">DATEDIF(C317, D317, "M")</f>
        <v>1</v>
      </c>
    </row>
    <row r="318" customFormat="false" ht="15" hidden="false" customHeight="false" outlineLevel="0" collapsed="false">
      <c r="A318" s="0" t="str">
        <f aca="false">Transactions!A318</f>
        <v>C0044</v>
      </c>
      <c r="B318" s="10" t="n">
        <f aca="false">Transactions!B318</f>
        <v>45456</v>
      </c>
      <c r="C318" s="11" t="n">
        <f aca="false">EOMONTH(SUMPRODUCT(MIN(IF(Transactions!$A$2:$A$608=A318, Transactions!$B$2:$B$608, 9E+099))), -1)+1</f>
        <v>45444</v>
      </c>
      <c r="D318" s="11" t="n">
        <f aca="false">EOMONTH(B318, -1)+1</f>
        <v>45444</v>
      </c>
      <c r="E318" s="0" t="n">
        <f aca="false">DATEDIF(C318, D318, "M")</f>
        <v>0</v>
      </c>
    </row>
    <row r="319" customFormat="false" ht="15" hidden="false" customHeight="false" outlineLevel="0" collapsed="false">
      <c r="A319" s="0" t="str">
        <f aca="false">Transactions!A319</f>
        <v>C0147</v>
      </c>
      <c r="B319" s="10" t="n">
        <f aca="false">Transactions!B319</f>
        <v>45428</v>
      </c>
      <c r="C319" s="11" t="n">
        <f aca="false">EOMONTH(SUMPRODUCT(MIN(IF(Transactions!$A$2:$A$608=A319, Transactions!$B$2:$B$608, 9E+099))), -1)+1</f>
        <v>45383</v>
      </c>
      <c r="D319" s="11" t="n">
        <f aca="false">EOMONTH(B319, -1)+1</f>
        <v>45413</v>
      </c>
      <c r="E319" s="0" t="n">
        <f aca="false">DATEDIF(C319, D319, "M")</f>
        <v>1</v>
      </c>
    </row>
    <row r="320" customFormat="false" ht="15" hidden="false" customHeight="false" outlineLevel="0" collapsed="false">
      <c r="A320" s="0" t="str">
        <f aca="false">Transactions!A320</f>
        <v>C0094</v>
      </c>
      <c r="B320" s="10" t="n">
        <f aca="false">Transactions!B320</f>
        <v>45592</v>
      </c>
      <c r="C320" s="11" t="n">
        <f aca="false">EOMONTH(SUMPRODUCT(MIN(IF(Transactions!$A$2:$A$608=A320, Transactions!$B$2:$B$608, 9E+099))), -1)+1</f>
        <v>45505</v>
      </c>
      <c r="D320" s="11" t="n">
        <f aca="false">EOMONTH(B320, -1)+1</f>
        <v>45566</v>
      </c>
      <c r="E320" s="0" t="n">
        <f aca="false">DATEDIF(C320, D320, "M")</f>
        <v>2</v>
      </c>
    </row>
    <row r="321" customFormat="false" ht="15" hidden="false" customHeight="false" outlineLevel="0" collapsed="false">
      <c r="A321" s="0" t="str">
        <f aca="false">Transactions!A321</f>
        <v>C0140</v>
      </c>
      <c r="B321" s="10" t="n">
        <f aca="false">Transactions!B321</f>
        <v>45542</v>
      </c>
      <c r="C321" s="11" t="n">
        <f aca="false">EOMONTH(SUMPRODUCT(MIN(IF(Transactions!$A$2:$A$608=A321, Transactions!$B$2:$B$608, 9E+099))), -1)+1</f>
        <v>45474</v>
      </c>
      <c r="D321" s="11" t="n">
        <f aca="false">EOMONTH(B321, -1)+1</f>
        <v>45536</v>
      </c>
      <c r="E321" s="0" t="n">
        <f aca="false">DATEDIF(C321, D321, "M")</f>
        <v>2</v>
      </c>
    </row>
    <row r="322" customFormat="false" ht="15" hidden="false" customHeight="false" outlineLevel="0" collapsed="false">
      <c r="A322" s="0" t="str">
        <f aca="false">Transactions!A322</f>
        <v>C0005</v>
      </c>
      <c r="B322" s="10" t="n">
        <f aca="false">Transactions!B322</f>
        <v>45496</v>
      </c>
      <c r="C322" s="11" t="n">
        <f aca="false">EOMONTH(SUMPRODUCT(MIN(IF(Transactions!$A$2:$A$608=A322, Transactions!$B$2:$B$608, 9E+099))), -1)+1</f>
        <v>45352</v>
      </c>
      <c r="D322" s="11" t="n">
        <f aca="false">EOMONTH(B322, -1)+1</f>
        <v>45474</v>
      </c>
      <c r="E322" s="0" t="n">
        <f aca="false">DATEDIF(C322, D322, "M")</f>
        <v>4</v>
      </c>
    </row>
    <row r="323" customFormat="false" ht="15" hidden="false" customHeight="false" outlineLevel="0" collapsed="false">
      <c r="A323" s="0" t="str">
        <f aca="false">Transactions!A323</f>
        <v>C0090</v>
      </c>
      <c r="B323" s="10" t="n">
        <f aca="false">Transactions!B323</f>
        <v>45771</v>
      </c>
      <c r="C323" s="11" t="n">
        <f aca="false">EOMONTH(SUMPRODUCT(MIN(IF(Transactions!$A$2:$A$608=A323, Transactions!$B$2:$B$608, 9E+099))), -1)+1</f>
        <v>45597</v>
      </c>
      <c r="D323" s="11" t="n">
        <f aca="false">EOMONTH(B323, -1)+1</f>
        <v>45748</v>
      </c>
      <c r="E323" s="0" t="n">
        <f aca="false">DATEDIF(C323, D323, "M")</f>
        <v>5</v>
      </c>
    </row>
    <row r="324" customFormat="false" ht="15" hidden="false" customHeight="false" outlineLevel="0" collapsed="false">
      <c r="A324" s="0" t="str">
        <f aca="false">Transactions!A324</f>
        <v>C0059</v>
      </c>
      <c r="B324" s="10" t="n">
        <f aca="false">Transactions!B324</f>
        <v>45669</v>
      </c>
      <c r="C324" s="11" t="n">
        <f aca="false">EOMONTH(SUMPRODUCT(MIN(IF(Transactions!$A$2:$A$608=A324, Transactions!$B$2:$B$608, 9E+099))), -1)+1</f>
        <v>45536</v>
      </c>
      <c r="D324" s="11" t="n">
        <f aca="false">EOMONTH(B324, -1)+1</f>
        <v>45658</v>
      </c>
      <c r="E324" s="0" t="n">
        <f aca="false">DATEDIF(C324, D324, "M")</f>
        <v>4</v>
      </c>
    </row>
    <row r="325" customFormat="false" ht="15" hidden="false" customHeight="false" outlineLevel="0" collapsed="false">
      <c r="A325" s="0" t="str">
        <f aca="false">Transactions!A325</f>
        <v>C0142</v>
      </c>
      <c r="B325" s="10" t="n">
        <f aca="false">Transactions!B325</f>
        <v>45466</v>
      </c>
      <c r="C325" s="11" t="n">
        <f aca="false">EOMONTH(SUMPRODUCT(MIN(IF(Transactions!$A$2:$A$608=A325, Transactions!$B$2:$B$608, 9E+099))), -1)+1</f>
        <v>45383</v>
      </c>
      <c r="D325" s="11" t="n">
        <f aca="false">EOMONTH(B325, -1)+1</f>
        <v>45444</v>
      </c>
      <c r="E325" s="0" t="n">
        <f aca="false">DATEDIF(C325, D325, "M")</f>
        <v>2</v>
      </c>
    </row>
    <row r="326" customFormat="false" ht="15" hidden="false" customHeight="false" outlineLevel="0" collapsed="false">
      <c r="A326" s="0" t="str">
        <f aca="false">Transactions!A326</f>
        <v>C0119</v>
      </c>
      <c r="B326" s="10" t="n">
        <f aca="false">Transactions!B326</f>
        <v>45494</v>
      </c>
      <c r="C326" s="11" t="n">
        <f aca="false">EOMONTH(SUMPRODUCT(MIN(IF(Transactions!$A$2:$A$608=A326, Transactions!$B$2:$B$608, 9E+099))), -1)+1</f>
        <v>45474</v>
      </c>
      <c r="D326" s="11" t="n">
        <f aca="false">EOMONTH(B326, -1)+1</f>
        <v>45474</v>
      </c>
      <c r="E326" s="0" t="n">
        <f aca="false">DATEDIF(C326, D326, "M")</f>
        <v>0</v>
      </c>
    </row>
    <row r="327" customFormat="false" ht="15" hidden="false" customHeight="false" outlineLevel="0" collapsed="false">
      <c r="A327" s="0" t="str">
        <f aca="false">Transactions!A327</f>
        <v>C0019</v>
      </c>
      <c r="B327" s="10" t="n">
        <f aca="false">Transactions!B327</f>
        <v>45571</v>
      </c>
      <c r="C327" s="11" t="n">
        <f aca="false">EOMONTH(SUMPRODUCT(MIN(IF(Transactions!$A$2:$A$608=A327, Transactions!$B$2:$B$608, 9E+099))), -1)+1</f>
        <v>45413</v>
      </c>
      <c r="D327" s="11" t="n">
        <f aca="false">EOMONTH(B327, -1)+1</f>
        <v>45566</v>
      </c>
      <c r="E327" s="0" t="n">
        <f aca="false">DATEDIF(C327, D327, "M")</f>
        <v>5</v>
      </c>
    </row>
    <row r="328" customFormat="false" ht="15" hidden="false" customHeight="false" outlineLevel="0" collapsed="false">
      <c r="A328" s="0" t="str">
        <f aca="false">Transactions!A328</f>
        <v>C0124</v>
      </c>
      <c r="B328" s="10" t="n">
        <f aca="false">Transactions!B328</f>
        <v>45314</v>
      </c>
      <c r="C328" s="11" t="n">
        <f aca="false">EOMONTH(SUMPRODUCT(MIN(IF(Transactions!$A$2:$A$608=A328, Transactions!$B$2:$B$608, 9E+099))), -1)+1</f>
        <v>45292</v>
      </c>
      <c r="D328" s="11" t="n">
        <f aca="false">EOMONTH(B328, -1)+1</f>
        <v>45292</v>
      </c>
      <c r="E328" s="0" t="n">
        <f aca="false">DATEDIF(C328, D328, "M")</f>
        <v>0</v>
      </c>
    </row>
    <row r="329" customFormat="false" ht="15" hidden="false" customHeight="false" outlineLevel="0" collapsed="false">
      <c r="A329" s="0" t="str">
        <f aca="false">Transactions!A329</f>
        <v>C0117</v>
      </c>
      <c r="B329" s="10" t="n">
        <f aca="false">Transactions!B329</f>
        <v>45714</v>
      </c>
      <c r="C329" s="11" t="n">
        <f aca="false">EOMONTH(SUMPRODUCT(MIN(IF(Transactions!$A$2:$A$608=A329, Transactions!$B$2:$B$608, 9E+099))), -1)+1</f>
        <v>45474</v>
      </c>
      <c r="D329" s="11" t="n">
        <f aca="false">EOMONTH(B329, -1)+1</f>
        <v>45689</v>
      </c>
      <c r="E329" s="0" t="n">
        <f aca="false">DATEDIF(C329, D329, "M")</f>
        <v>7</v>
      </c>
    </row>
    <row r="330" customFormat="false" ht="15" hidden="false" customHeight="false" outlineLevel="0" collapsed="false">
      <c r="A330" s="0" t="str">
        <f aca="false">Transactions!A330</f>
        <v>C0113</v>
      </c>
      <c r="B330" s="10" t="n">
        <f aca="false">Transactions!B330</f>
        <v>45461</v>
      </c>
      <c r="C330" s="11" t="n">
        <f aca="false">EOMONTH(SUMPRODUCT(MIN(IF(Transactions!$A$2:$A$608=A330, Transactions!$B$2:$B$608, 9E+099))), -1)+1</f>
        <v>45444</v>
      </c>
      <c r="D330" s="11" t="n">
        <f aca="false">EOMONTH(B330, -1)+1</f>
        <v>45444</v>
      </c>
      <c r="E330" s="0" t="n">
        <f aca="false">DATEDIF(C330, D330, "M")</f>
        <v>0</v>
      </c>
    </row>
    <row r="331" customFormat="false" ht="15" hidden="false" customHeight="false" outlineLevel="0" collapsed="false">
      <c r="A331" s="0" t="str">
        <f aca="false">Transactions!A331</f>
        <v>C0070</v>
      </c>
      <c r="B331" s="10" t="n">
        <f aca="false">Transactions!B331</f>
        <v>45511</v>
      </c>
      <c r="C331" s="11" t="n">
        <f aca="false">EOMONTH(SUMPRODUCT(MIN(IF(Transactions!$A$2:$A$608=A331, Transactions!$B$2:$B$608, 9E+099))), -1)+1</f>
        <v>45505</v>
      </c>
      <c r="D331" s="11" t="n">
        <f aca="false">EOMONTH(B331, -1)+1</f>
        <v>45505</v>
      </c>
      <c r="E331" s="0" t="n">
        <f aca="false">DATEDIF(C331, D331, "M")</f>
        <v>0</v>
      </c>
    </row>
    <row r="332" customFormat="false" ht="15" hidden="false" customHeight="false" outlineLevel="0" collapsed="false">
      <c r="A332" s="0" t="str">
        <f aca="false">Transactions!A332</f>
        <v>C0032</v>
      </c>
      <c r="B332" s="10" t="n">
        <f aca="false">Transactions!B332</f>
        <v>45386</v>
      </c>
      <c r="C332" s="11" t="n">
        <f aca="false">EOMONTH(SUMPRODUCT(MIN(IF(Transactions!$A$2:$A$608=A332, Transactions!$B$2:$B$608, 9E+099))), -1)+1</f>
        <v>45323</v>
      </c>
      <c r="D332" s="11" t="n">
        <f aca="false">EOMONTH(B332, -1)+1</f>
        <v>45383</v>
      </c>
      <c r="E332" s="0" t="n">
        <f aca="false">DATEDIF(C332, D332, "M")</f>
        <v>2</v>
      </c>
    </row>
    <row r="333" customFormat="false" ht="15" hidden="false" customHeight="false" outlineLevel="0" collapsed="false">
      <c r="A333" s="0" t="str">
        <f aca="false">Transactions!A333</f>
        <v>C0147</v>
      </c>
      <c r="B333" s="10" t="n">
        <f aca="false">Transactions!B333</f>
        <v>45394</v>
      </c>
      <c r="C333" s="11" t="n">
        <f aca="false">EOMONTH(SUMPRODUCT(MIN(IF(Transactions!$A$2:$A$608=A333, Transactions!$B$2:$B$608, 9E+099))), -1)+1</f>
        <v>45383</v>
      </c>
      <c r="D333" s="11" t="n">
        <f aca="false">EOMONTH(B333, -1)+1</f>
        <v>45383</v>
      </c>
      <c r="E333" s="0" t="n">
        <f aca="false">DATEDIF(C333, D333, "M")</f>
        <v>0</v>
      </c>
    </row>
    <row r="334" customFormat="false" ht="15" hidden="false" customHeight="false" outlineLevel="0" collapsed="false">
      <c r="A334" s="0" t="str">
        <f aca="false">Transactions!A334</f>
        <v>C0047</v>
      </c>
      <c r="B334" s="10" t="n">
        <f aca="false">Transactions!B334</f>
        <v>45639</v>
      </c>
      <c r="C334" s="11" t="n">
        <f aca="false">EOMONTH(SUMPRODUCT(MIN(IF(Transactions!$A$2:$A$608=A334, Transactions!$B$2:$B$608, 9E+099))), -1)+1</f>
        <v>45536</v>
      </c>
      <c r="D334" s="11" t="n">
        <f aca="false">EOMONTH(B334, -1)+1</f>
        <v>45627</v>
      </c>
      <c r="E334" s="0" t="n">
        <f aca="false">DATEDIF(C334, D334, "M")</f>
        <v>3</v>
      </c>
    </row>
    <row r="335" customFormat="false" ht="15" hidden="false" customHeight="false" outlineLevel="0" collapsed="false">
      <c r="A335" s="0" t="str">
        <f aca="false">Transactions!A335</f>
        <v>C0044</v>
      </c>
      <c r="B335" s="10" t="n">
        <f aca="false">Transactions!B335</f>
        <v>45618</v>
      </c>
      <c r="C335" s="11" t="n">
        <f aca="false">EOMONTH(SUMPRODUCT(MIN(IF(Transactions!$A$2:$A$608=A335, Transactions!$B$2:$B$608, 9E+099))), -1)+1</f>
        <v>45444</v>
      </c>
      <c r="D335" s="11" t="n">
        <f aca="false">EOMONTH(B335, -1)+1</f>
        <v>45597</v>
      </c>
      <c r="E335" s="0" t="n">
        <f aca="false">DATEDIF(C335, D335, "M")</f>
        <v>5</v>
      </c>
    </row>
    <row r="336" customFormat="false" ht="15" hidden="false" customHeight="false" outlineLevel="0" collapsed="false">
      <c r="A336" s="0" t="str">
        <f aca="false">Transactions!A336</f>
        <v>C0022</v>
      </c>
      <c r="B336" s="10" t="n">
        <f aca="false">Transactions!B336</f>
        <v>45359</v>
      </c>
      <c r="C336" s="11" t="n">
        <f aca="false">EOMONTH(SUMPRODUCT(MIN(IF(Transactions!$A$2:$A$608=A336, Transactions!$B$2:$B$608, 9E+099))), -1)+1</f>
        <v>45323</v>
      </c>
      <c r="D336" s="11" t="n">
        <f aca="false">EOMONTH(B336, -1)+1</f>
        <v>45352</v>
      </c>
      <c r="E336" s="0" t="n">
        <f aca="false">DATEDIF(C336, D336, "M")</f>
        <v>1</v>
      </c>
    </row>
    <row r="337" customFormat="false" ht="15" hidden="false" customHeight="false" outlineLevel="0" collapsed="false">
      <c r="A337" s="0" t="str">
        <f aca="false">Transactions!A337</f>
        <v>C0096</v>
      </c>
      <c r="B337" s="10" t="n">
        <f aca="false">Transactions!B337</f>
        <v>45583</v>
      </c>
      <c r="C337" s="11" t="n">
        <f aca="false">EOMONTH(SUMPRODUCT(MIN(IF(Transactions!$A$2:$A$608=A337, Transactions!$B$2:$B$608, 9E+099))), -1)+1</f>
        <v>45566</v>
      </c>
      <c r="D337" s="11" t="n">
        <f aca="false">EOMONTH(B337, -1)+1</f>
        <v>45566</v>
      </c>
      <c r="E337" s="0" t="n">
        <f aca="false">DATEDIF(C337, D337, "M")</f>
        <v>0</v>
      </c>
    </row>
    <row r="338" customFormat="false" ht="15" hidden="false" customHeight="false" outlineLevel="0" collapsed="false">
      <c r="A338" s="0" t="str">
        <f aca="false">Transactions!A338</f>
        <v>C0081</v>
      </c>
      <c r="B338" s="10" t="n">
        <f aca="false">Transactions!B338</f>
        <v>45482</v>
      </c>
      <c r="C338" s="11" t="n">
        <f aca="false">EOMONTH(SUMPRODUCT(MIN(IF(Transactions!$A$2:$A$608=A338, Transactions!$B$2:$B$608, 9E+099))), -1)+1</f>
        <v>45323</v>
      </c>
      <c r="D338" s="11" t="n">
        <f aca="false">EOMONTH(B338, -1)+1</f>
        <v>45474</v>
      </c>
      <c r="E338" s="0" t="n">
        <f aca="false">DATEDIF(C338, D338, "M")</f>
        <v>5</v>
      </c>
    </row>
    <row r="339" customFormat="false" ht="15" hidden="false" customHeight="false" outlineLevel="0" collapsed="false">
      <c r="A339" s="0" t="str">
        <f aca="false">Transactions!A339</f>
        <v>C0094</v>
      </c>
      <c r="B339" s="10" t="n">
        <f aca="false">Transactions!B339</f>
        <v>45734</v>
      </c>
      <c r="C339" s="11" t="n">
        <f aca="false">EOMONTH(SUMPRODUCT(MIN(IF(Transactions!$A$2:$A$608=A339, Transactions!$B$2:$B$608, 9E+099))), -1)+1</f>
        <v>45505</v>
      </c>
      <c r="D339" s="11" t="n">
        <f aca="false">EOMONTH(B339, -1)+1</f>
        <v>45717</v>
      </c>
      <c r="E339" s="0" t="n">
        <f aca="false">DATEDIF(C339, D339, "M")</f>
        <v>7</v>
      </c>
    </row>
    <row r="340" customFormat="false" ht="15" hidden="false" customHeight="false" outlineLevel="0" collapsed="false">
      <c r="A340" s="0" t="str">
        <f aca="false">Transactions!A340</f>
        <v>C0107</v>
      </c>
      <c r="B340" s="10" t="n">
        <f aca="false">Transactions!B340</f>
        <v>45349</v>
      </c>
      <c r="C340" s="11" t="n">
        <f aca="false">EOMONTH(SUMPRODUCT(MIN(IF(Transactions!$A$2:$A$608=A340, Transactions!$B$2:$B$608, 9E+099))), -1)+1</f>
        <v>45292</v>
      </c>
      <c r="D340" s="11" t="n">
        <f aca="false">EOMONTH(B340, -1)+1</f>
        <v>45323</v>
      </c>
      <c r="E340" s="0" t="n">
        <f aca="false">DATEDIF(C340, D340, "M")</f>
        <v>1</v>
      </c>
    </row>
    <row r="341" customFormat="false" ht="15" hidden="false" customHeight="false" outlineLevel="0" collapsed="false">
      <c r="A341" s="0" t="str">
        <f aca="false">Transactions!A341</f>
        <v>C0121</v>
      </c>
      <c r="B341" s="10" t="n">
        <f aca="false">Transactions!B341</f>
        <v>45357</v>
      </c>
      <c r="C341" s="11" t="n">
        <f aca="false">EOMONTH(SUMPRODUCT(MIN(IF(Transactions!$A$2:$A$608=A341, Transactions!$B$2:$B$608, 9E+099))), -1)+1</f>
        <v>45323</v>
      </c>
      <c r="D341" s="11" t="n">
        <f aca="false">EOMONTH(B341, -1)+1</f>
        <v>45352</v>
      </c>
      <c r="E341" s="0" t="n">
        <f aca="false">DATEDIF(C341, D341, "M")</f>
        <v>1</v>
      </c>
    </row>
    <row r="342" customFormat="false" ht="15" hidden="false" customHeight="false" outlineLevel="0" collapsed="false">
      <c r="A342" s="0" t="str">
        <f aca="false">Transactions!A342</f>
        <v>C0112</v>
      </c>
      <c r="B342" s="10" t="n">
        <f aca="false">Transactions!B342</f>
        <v>45425</v>
      </c>
      <c r="C342" s="11" t="n">
        <f aca="false">EOMONTH(SUMPRODUCT(MIN(IF(Transactions!$A$2:$A$608=A342, Transactions!$B$2:$B$608, 9E+099))), -1)+1</f>
        <v>45323</v>
      </c>
      <c r="D342" s="11" t="n">
        <f aca="false">EOMONTH(B342, -1)+1</f>
        <v>45413</v>
      </c>
      <c r="E342" s="0" t="n">
        <f aca="false">DATEDIF(C342, D342, "M")</f>
        <v>3</v>
      </c>
    </row>
    <row r="343" customFormat="false" ht="15" hidden="false" customHeight="false" outlineLevel="0" collapsed="false">
      <c r="A343" s="0" t="str">
        <f aca="false">Transactions!A343</f>
        <v>C0065</v>
      </c>
      <c r="B343" s="10" t="n">
        <f aca="false">Transactions!B343</f>
        <v>45690</v>
      </c>
      <c r="C343" s="11" t="n">
        <f aca="false">EOMONTH(SUMPRODUCT(MIN(IF(Transactions!$A$2:$A$608=A343, Transactions!$B$2:$B$608, 9E+099))), -1)+1</f>
        <v>45566</v>
      </c>
      <c r="D343" s="11" t="n">
        <f aca="false">EOMONTH(B343, -1)+1</f>
        <v>45689</v>
      </c>
      <c r="E343" s="0" t="n">
        <f aca="false">DATEDIF(C343, D343, "M")</f>
        <v>4</v>
      </c>
    </row>
    <row r="344" customFormat="false" ht="15" hidden="false" customHeight="false" outlineLevel="0" collapsed="false">
      <c r="A344" s="0" t="str">
        <f aca="false">Transactions!A344</f>
        <v>C0055</v>
      </c>
      <c r="B344" s="10" t="n">
        <f aca="false">Transactions!B344</f>
        <v>45593</v>
      </c>
      <c r="C344" s="11" t="n">
        <f aca="false">EOMONTH(SUMPRODUCT(MIN(IF(Transactions!$A$2:$A$608=A344, Transactions!$B$2:$B$608, 9E+099))), -1)+1</f>
        <v>45505</v>
      </c>
      <c r="D344" s="11" t="n">
        <f aca="false">EOMONTH(B344, -1)+1</f>
        <v>45566</v>
      </c>
      <c r="E344" s="0" t="n">
        <f aca="false">DATEDIF(C344, D344, "M")</f>
        <v>2</v>
      </c>
    </row>
    <row r="345" customFormat="false" ht="15" hidden="false" customHeight="false" outlineLevel="0" collapsed="false">
      <c r="A345" s="0" t="str">
        <f aca="false">Transactions!A345</f>
        <v>C0122</v>
      </c>
      <c r="B345" s="10" t="n">
        <f aca="false">Transactions!B345</f>
        <v>45619</v>
      </c>
      <c r="C345" s="11" t="n">
        <f aca="false">EOMONTH(SUMPRODUCT(MIN(IF(Transactions!$A$2:$A$608=A345, Transactions!$B$2:$B$608, 9E+099))), -1)+1</f>
        <v>45413</v>
      </c>
      <c r="D345" s="11" t="n">
        <f aca="false">EOMONTH(B345, -1)+1</f>
        <v>45597</v>
      </c>
      <c r="E345" s="0" t="n">
        <f aca="false">DATEDIF(C345, D345, "M")</f>
        <v>6</v>
      </c>
    </row>
    <row r="346" customFormat="false" ht="15" hidden="false" customHeight="false" outlineLevel="0" collapsed="false">
      <c r="A346" s="0" t="str">
        <f aca="false">Transactions!A346</f>
        <v>C0132</v>
      </c>
      <c r="B346" s="10" t="n">
        <f aca="false">Transactions!B346</f>
        <v>45375</v>
      </c>
      <c r="C346" s="11" t="n">
        <f aca="false">EOMONTH(SUMPRODUCT(MIN(IF(Transactions!$A$2:$A$608=A346, Transactions!$B$2:$B$608, 9E+099))), -1)+1</f>
        <v>45352</v>
      </c>
      <c r="D346" s="11" t="n">
        <f aca="false">EOMONTH(B346, -1)+1</f>
        <v>45352</v>
      </c>
      <c r="E346" s="0" t="n">
        <f aca="false">DATEDIF(C346, D346, "M")</f>
        <v>0</v>
      </c>
    </row>
    <row r="347" customFormat="false" ht="15" hidden="false" customHeight="false" outlineLevel="0" collapsed="false">
      <c r="A347" s="0" t="str">
        <f aca="false">Transactions!A347</f>
        <v>C0106</v>
      </c>
      <c r="B347" s="10" t="n">
        <f aca="false">Transactions!B347</f>
        <v>45420</v>
      </c>
      <c r="C347" s="11" t="n">
        <f aca="false">EOMONTH(SUMPRODUCT(MIN(IF(Transactions!$A$2:$A$608=A347, Transactions!$B$2:$B$608, 9E+099))), -1)+1</f>
        <v>45413</v>
      </c>
      <c r="D347" s="11" t="n">
        <f aca="false">EOMONTH(B347, -1)+1</f>
        <v>45413</v>
      </c>
      <c r="E347" s="0" t="n">
        <f aca="false">DATEDIF(C347, D347, "M")</f>
        <v>0</v>
      </c>
    </row>
    <row r="348" customFormat="false" ht="15" hidden="false" customHeight="false" outlineLevel="0" collapsed="false">
      <c r="A348" s="0" t="str">
        <f aca="false">Transactions!A348</f>
        <v>C0088</v>
      </c>
      <c r="B348" s="10" t="n">
        <f aca="false">Transactions!B348</f>
        <v>45654</v>
      </c>
      <c r="C348" s="11" t="n">
        <f aca="false">EOMONTH(SUMPRODUCT(MIN(IF(Transactions!$A$2:$A$608=A348, Transactions!$B$2:$B$608, 9E+099))), -1)+1</f>
        <v>45566</v>
      </c>
      <c r="D348" s="11" t="n">
        <f aca="false">EOMONTH(B348, -1)+1</f>
        <v>45627</v>
      </c>
      <c r="E348" s="0" t="n">
        <f aca="false">DATEDIF(C348, D348, "M")</f>
        <v>2</v>
      </c>
    </row>
    <row r="349" customFormat="false" ht="15" hidden="false" customHeight="false" outlineLevel="0" collapsed="false">
      <c r="A349" s="0" t="str">
        <f aca="false">Transactions!A349</f>
        <v>C0012</v>
      </c>
      <c r="B349" s="10" t="n">
        <f aca="false">Transactions!B349</f>
        <v>45568</v>
      </c>
      <c r="C349" s="11" t="n">
        <f aca="false">EOMONTH(SUMPRODUCT(MIN(IF(Transactions!$A$2:$A$608=A349, Transactions!$B$2:$B$608, 9E+099))), -1)+1</f>
        <v>45413</v>
      </c>
      <c r="D349" s="11" t="n">
        <f aca="false">EOMONTH(B349, -1)+1</f>
        <v>45566</v>
      </c>
      <c r="E349" s="0" t="n">
        <f aca="false">DATEDIF(C349, D349, "M")</f>
        <v>5</v>
      </c>
    </row>
    <row r="350" customFormat="false" ht="15" hidden="false" customHeight="false" outlineLevel="0" collapsed="false">
      <c r="A350" s="0" t="str">
        <f aca="false">Transactions!A350</f>
        <v>C0024</v>
      </c>
      <c r="B350" s="10" t="n">
        <f aca="false">Transactions!B350</f>
        <v>45725</v>
      </c>
      <c r="C350" s="11" t="n">
        <f aca="false">EOMONTH(SUMPRODUCT(MIN(IF(Transactions!$A$2:$A$608=A350, Transactions!$B$2:$B$608, 9E+099))), -1)+1</f>
        <v>45536</v>
      </c>
      <c r="D350" s="11" t="n">
        <f aca="false">EOMONTH(B350, -1)+1</f>
        <v>45717</v>
      </c>
      <c r="E350" s="0" t="n">
        <f aca="false">DATEDIF(C350, D350, "M")</f>
        <v>6</v>
      </c>
    </row>
    <row r="351" customFormat="false" ht="15" hidden="false" customHeight="false" outlineLevel="0" collapsed="false">
      <c r="A351" s="0" t="str">
        <f aca="false">Transactions!A351</f>
        <v>C0022</v>
      </c>
      <c r="B351" s="10" t="n">
        <f aca="false">Transactions!B351</f>
        <v>45610</v>
      </c>
      <c r="C351" s="11" t="n">
        <f aca="false">EOMONTH(SUMPRODUCT(MIN(IF(Transactions!$A$2:$A$608=A351, Transactions!$B$2:$B$608, 9E+099))), -1)+1</f>
        <v>45323</v>
      </c>
      <c r="D351" s="11" t="n">
        <f aca="false">EOMONTH(B351, -1)+1</f>
        <v>45597</v>
      </c>
      <c r="E351" s="0" t="n">
        <f aca="false">DATEDIF(C351, D351, "M")</f>
        <v>9</v>
      </c>
    </row>
    <row r="352" customFormat="false" ht="15" hidden="false" customHeight="false" outlineLevel="0" collapsed="false">
      <c r="A352" s="0" t="str">
        <f aca="false">Transactions!A352</f>
        <v>C0009</v>
      </c>
      <c r="B352" s="10" t="n">
        <f aca="false">Transactions!B352</f>
        <v>45516</v>
      </c>
      <c r="C352" s="11" t="n">
        <f aca="false">EOMONTH(SUMPRODUCT(MIN(IF(Transactions!$A$2:$A$608=A352, Transactions!$B$2:$B$608, 9E+099))), -1)+1</f>
        <v>45413</v>
      </c>
      <c r="D352" s="11" t="n">
        <f aca="false">EOMONTH(B352, -1)+1</f>
        <v>45505</v>
      </c>
      <c r="E352" s="0" t="n">
        <f aca="false">DATEDIF(C352, D352, "M")</f>
        <v>3</v>
      </c>
    </row>
    <row r="353" customFormat="false" ht="15" hidden="false" customHeight="false" outlineLevel="0" collapsed="false">
      <c r="A353" s="0" t="str">
        <f aca="false">Transactions!A353</f>
        <v>C0069</v>
      </c>
      <c r="B353" s="10" t="n">
        <f aca="false">Transactions!B353</f>
        <v>45742</v>
      </c>
      <c r="C353" s="11" t="n">
        <f aca="false">EOMONTH(SUMPRODUCT(MIN(IF(Transactions!$A$2:$A$608=A353, Transactions!$B$2:$B$608, 9E+099))), -1)+1</f>
        <v>45566</v>
      </c>
      <c r="D353" s="11" t="n">
        <f aca="false">EOMONTH(B353, -1)+1</f>
        <v>45717</v>
      </c>
      <c r="E353" s="0" t="n">
        <f aca="false">DATEDIF(C353, D353, "M")</f>
        <v>5</v>
      </c>
    </row>
    <row r="354" customFormat="false" ht="15" hidden="false" customHeight="false" outlineLevel="0" collapsed="false">
      <c r="A354" s="0" t="str">
        <f aca="false">Transactions!A354</f>
        <v>C0055</v>
      </c>
      <c r="B354" s="10" t="n">
        <f aca="false">Transactions!B354</f>
        <v>45516</v>
      </c>
      <c r="C354" s="11" t="n">
        <f aca="false">EOMONTH(SUMPRODUCT(MIN(IF(Transactions!$A$2:$A$608=A354, Transactions!$B$2:$B$608, 9E+099))), -1)+1</f>
        <v>45505</v>
      </c>
      <c r="D354" s="11" t="n">
        <f aca="false">EOMONTH(B354, -1)+1</f>
        <v>45505</v>
      </c>
      <c r="E354" s="0" t="n">
        <f aca="false">DATEDIF(C354, D354, "M")</f>
        <v>0</v>
      </c>
    </row>
    <row r="355" customFormat="false" ht="15" hidden="false" customHeight="false" outlineLevel="0" collapsed="false">
      <c r="A355" s="0" t="str">
        <f aca="false">Transactions!A355</f>
        <v>C0022</v>
      </c>
      <c r="B355" s="10" t="n">
        <f aca="false">Transactions!B355</f>
        <v>45420</v>
      </c>
      <c r="C355" s="11" t="n">
        <f aca="false">EOMONTH(SUMPRODUCT(MIN(IF(Transactions!$A$2:$A$608=A355, Transactions!$B$2:$B$608, 9E+099))), -1)+1</f>
        <v>45323</v>
      </c>
      <c r="D355" s="11" t="n">
        <f aca="false">EOMONTH(B355, -1)+1</f>
        <v>45413</v>
      </c>
      <c r="E355" s="0" t="n">
        <f aca="false">DATEDIF(C355, D355, "M")</f>
        <v>3</v>
      </c>
    </row>
    <row r="356" customFormat="false" ht="15" hidden="false" customHeight="false" outlineLevel="0" collapsed="false">
      <c r="A356" s="0" t="str">
        <f aca="false">Transactions!A356</f>
        <v>C0121</v>
      </c>
      <c r="B356" s="10" t="n">
        <f aca="false">Transactions!B356</f>
        <v>45397</v>
      </c>
      <c r="C356" s="11" t="n">
        <f aca="false">EOMONTH(SUMPRODUCT(MIN(IF(Transactions!$A$2:$A$608=A356, Transactions!$B$2:$B$608, 9E+099))), -1)+1</f>
        <v>45323</v>
      </c>
      <c r="D356" s="11" t="n">
        <f aca="false">EOMONTH(B356, -1)+1</f>
        <v>45383</v>
      </c>
      <c r="E356" s="0" t="n">
        <f aca="false">DATEDIF(C356, D356, "M")</f>
        <v>2</v>
      </c>
    </row>
    <row r="357" customFormat="false" ht="15" hidden="false" customHeight="false" outlineLevel="0" collapsed="false">
      <c r="A357" s="0" t="str">
        <f aca="false">Transactions!A357</f>
        <v>C0109</v>
      </c>
      <c r="B357" s="10" t="n">
        <f aca="false">Transactions!B357</f>
        <v>45490</v>
      </c>
      <c r="C357" s="11" t="n">
        <f aca="false">EOMONTH(SUMPRODUCT(MIN(IF(Transactions!$A$2:$A$608=A357, Transactions!$B$2:$B$608, 9E+099))), -1)+1</f>
        <v>45444</v>
      </c>
      <c r="D357" s="11" t="n">
        <f aca="false">EOMONTH(B357, -1)+1</f>
        <v>45474</v>
      </c>
      <c r="E357" s="0" t="n">
        <f aca="false">DATEDIF(C357, D357, "M")</f>
        <v>1</v>
      </c>
    </row>
    <row r="358" customFormat="false" ht="15" hidden="false" customHeight="false" outlineLevel="0" collapsed="false">
      <c r="A358" s="0" t="str">
        <f aca="false">Transactions!A358</f>
        <v>C0133</v>
      </c>
      <c r="B358" s="10" t="n">
        <f aca="false">Transactions!B358</f>
        <v>45435</v>
      </c>
      <c r="C358" s="11" t="n">
        <f aca="false">EOMONTH(SUMPRODUCT(MIN(IF(Transactions!$A$2:$A$608=A358, Transactions!$B$2:$B$608, 9E+099))), -1)+1</f>
        <v>45413</v>
      </c>
      <c r="D358" s="11" t="n">
        <f aca="false">EOMONTH(B358, -1)+1</f>
        <v>45413</v>
      </c>
      <c r="E358" s="0" t="n">
        <f aca="false">DATEDIF(C358, D358, "M")</f>
        <v>0</v>
      </c>
    </row>
    <row r="359" customFormat="false" ht="15" hidden="false" customHeight="false" outlineLevel="0" collapsed="false">
      <c r="A359" s="0" t="str">
        <f aca="false">Transactions!A359</f>
        <v>C0051</v>
      </c>
      <c r="B359" s="10" t="n">
        <f aca="false">Transactions!B359</f>
        <v>45525</v>
      </c>
      <c r="C359" s="11" t="n">
        <f aca="false">EOMONTH(SUMPRODUCT(MIN(IF(Transactions!$A$2:$A$608=A359, Transactions!$B$2:$B$608, 9E+099))), -1)+1</f>
        <v>45505</v>
      </c>
      <c r="D359" s="11" t="n">
        <f aca="false">EOMONTH(B359, -1)+1</f>
        <v>45505</v>
      </c>
      <c r="E359" s="0" t="n">
        <f aca="false">DATEDIF(C359, D359, "M")</f>
        <v>0</v>
      </c>
    </row>
    <row r="360" customFormat="false" ht="15" hidden="false" customHeight="false" outlineLevel="0" collapsed="false">
      <c r="A360" s="0" t="str">
        <f aca="false">Transactions!A360</f>
        <v>C0020</v>
      </c>
      <c r="B360" s="10" t="n">
        <f aca="false">Transactions!B360</f>
        <v>45344</v>
      </c>
      <c r="C360" s="11" t="n">
        <f aca="false">EOMONTH(SUMPRODUCT(MIN(IF(Transactions!$A$2:$A$608=A360, Transactions!$B$2:$B$608, 9E+099))), -1)+1</f>
        <v>45292</v>
      </c>
      <c r="D360" s="11" t="n">
        <f aca="false">EOMONTH(B360, -1)+1</f>
        <v>45323</v>
      </c>
      <c r="E360" s="0" t="n">
        <f aca="false">DATEDIF(C360, D360, "M")</f>
        <v>1</v>
      </c>
    </row>
    <row r="361" customFormat="false" ht="15" hidden="false" customHeight="false" outlineLevel="0" collapsed="false">
      <c r="A361" s="0" t="str">
        <f aca="false">Transactions!A361</f>
        <v>C0102</v>
      </c>
      <c r="B361" s="10" t="n">
        <f aca="false">Transactions!B361</f>
        <v>45542</v>
      </c>
      <c r="C361" s="11" t="n">
        <f aca="false">EOMONTH(SUMPRODUCT(MIN(IF(Transactions!$A$2:$A$608=A361, Transactions!$B$2:$B$608, 9E+099))), -1)+1</f>
        <v>45536</v>
      </c>
      <c r="D361" s="11" t="n">
        <f aca="false">EOMONTH(B361, -1)+1</f>
        <v>45536</v>
      </c>
      <c r="E361" s="0" t="n">
        <f aca="false">DATEDIF(C361, D361, "M")</f>
        <v>0</v>
      </c>
    </row>
    <row r="362" customFormat="false" ht="15" hidden="false" customHeight="false" outlineLevel="0" collapsed="false">
      <c r="A362" s="0" t="str">
        <f aca="false">Transactions!A362</f>
        <v>C0060</v>
      </c>
      <c r="B362" s="10" t="n">
        <f aca="false">Transactions!B362</f>
        <v>45409</v>
      </c>
      <c r="C362" s="11" t="n">
        <f aca="false">EOMONTH(SUMPRODUCT(MIN(IF(Transactions!$A$2:$A$608=A362, Transactions!$B$2:$B$608, 9E+099))), -1)+1</f>
        <v>45292</v>
      </c>
      <c r="D362" s="11" t="n">
        <f aca="false">EOMONTH(B362, -1)+1</f>
        <v>45383</v>
      </c>
      <c r="E362" s="0" t="n">
        <f aca="false">DATEDIF(C362, D362, "M")</f>
        <v>3</v>
      </c>
    </row>
    <row r="363" customFormat="false" ht="15" hidden="false" customHeight="false" outlineLevel="0" collapsed="false">
      <c r="A363" s="0" t="str">
        <f aca="false">Transactions!A363</f>
        <v>C0124</v>
      </c>
      <c r="B363" s="10" t="n">
        <f aca="false">Transactions!B363</f>
        <v>45358</v>
      </c>
      <c r="C363" s="11" t="n">
        <f aca="false">EOMONTH(SUMPRODUCT(MIN(IF(Transactions!$A$2:$A$608=A363, Transactions!$B$2:$B$608, 9E+099))), -1)+1</f>
        <v>45292</v>
      </c>
      <c r="D363" s="11" t="n">
        <f aca="false">EOMONTH(B363, -1)+1</f>
        <v>45352</v>
      </c>
      <c r="E363" s="0" t="n">
        <f aca="false">DATEDIF(C363, D363, "M")</f>
        <v>2</v>
      </c>
    </row>
    <row r="364" customFormat="false" ht="15" hidden="false" customHeight="false" outlineLevel="0" collapsed="false">
      <c r="A364" s="0" t="str">
        <f aca="false">Transactions!A364</f>
        <v>C0117</v>
      </c>
      <c r="B364" s="10" t="n">
        <f aca="false">Transactions!B364</f>
        <v>45540</v>
      </c>
      <c r="C364" s="11" t="n">
        <f aca="false">EOMONTH(SUMPRODUCT(MIN(IF(Transactions!$A$2:$A$608=A364, Transactions!$B$2:$B$608, 9E+099))), -1)+1</f>
        <v>45474</v>
      </c>
      <c r="D364" s="11" t="n">
        <f aca="false">EOMONTH(B364, -1)+1</f>
        <v>45536</v>
      </c>
      <c r="E364" s="0" t="n">
        <f aca="false">DATEDIF(C364, D364, "M")</f>
        <v>2</v>
      </c>
    </row>
    <row r="365" customFormat="false" ht="15" hidden="false" customHeight="false" outlineLevel="0" collapsed="false">
      <c r="A365" s="0" t="str">
        <f aca="false">Transactions!A365</f>
        <v>C0043</v>
      </c>
      <c r="B365" s="10" t="n">
        <f aca="false">Transactions!B365</f>
        <v>45566</v>
      </c>
      <c r="C365" s="11" t="n">
        <f aca="false">EOMONTH(SUMPRODUCT(MIN(IF(Transactions!$A$2:$A$608=A365, Transactions!$B$2:$B$608, 9E+099))), -1)+1</f>
        <v>45352</v>
      </c>
      <c r="D365" s="11" t="n">
        <f aca="false">EOMONTH(B365, -1)+1</f>
        <v>45566</v>
      </c>
      <c r="E365" s="0" t="n">
        <f aca="false">DATEDIF(C365, D365, "M")</f>
        <v>7</v>
      </c>
    </row>
    <row r="366" customFormat="false" ht="15" hidden="false" customHeight="false" outlineLevel="0" collapsed="false">
      <c r="A366" s="0" t="str">
        <f aca="false">Transactions!A366</f>
        <v>C0115</v>
      </c>
      <c r="B366" s="10" t="n">
        <f aca="false">Transactions!B366</f>
        <v>45350</v>
      </c>
      <c r="C366" s="11" t="n">
        <f aca="false">EOMONTH(SUMPRODUCT(MIN(IF(Transactions!$A$2:$A$608=A366, Transactions!$B$2:$B$608, 9E+099))), -1)+1</f>
        <v>45323</v>
      </c>
      <c r="D366" s="11" t="n">
        <f aca="false">EOMONTH(B366, -1)+1</f>
        <v>45323</v>
      </c>
      <c r="E366" s="0" t="n">
        <f aca="false">DATEDIF(C366, D366, "M")</f>
        <v>0</v>
      </c>
    </row>
    <row r="367" customFormat="false" ht="15" hidden="false" customHeight="false" outlineLevel="0" collapsed="false">
      <c r="A367" s="0" t="str">
        <f aca="false">Transactions!A367</f>
        <v>C0049</v>
      </c>
      <c r="B367" s="10" t="n">
        <f aca="false">Transactions!B367</f>
        <v>45400</v>
      </c>
      <c r="C367" s="11" t="n">
        <f aca="false">EOMONTH(SUMPRODUCT(MIN(IF(Transactions!$A$2:$A$608=A367, Transactions!$B$2:$B$608, 9E+099))), -1)+1</f>
        <v>45323</v>
      </c>
      <c r="D367" s="11" t="n">
        <f aca="false">EOMONTH(B367, -1)+1</f>
        <v>45383</v>
      </c>
      <c r="E367" s="0" t="n">
        <f aca="false">DATEDIF(C367, D367, "M")</f>
        <v>2</v>
      </c>
    </row>
    <row r="368" customFormat="false" ht="15" hidden="false" customHeight="false" outlineLevel="0" collapsed="false">
      <c r="A368" s="0" t="str">
        <f aca="false">Transactions!A368</f>
        <v>C0106</v>
      </c>
      <c r="B368" s="10" t="n">
        <f aca="false">Transactions!B368</f>
        <v>45465</v>
      </c>
      <c r="C368" s="11" t="n">
        <f aca="false">EOMONTH(SUMPRODUCT(MIN(IF(Transactions!$A$2:$A$608=A368, Transactions!$B$2:$B$608, 9E+099))), -1)+1</f>
        <v>45413</v>
      </c>
      <c r="D368" s="11" t="n">
        <f aca="false">EOMONTH(B368, -1)+1</f>
        <v>45444</v>
      </c>
      <c r="E368" s="0" t="n">
        <f aca="false">DATEDIF(C368, D368, "M")</f>
        <v>1</v>
      </c>
    </row>
    <row r="369" customFormat="false" ht="15" hidden="false" customHeight="false" outlineLevel="0" collapsed="false">
      <c r="A369" s="0" t="str">
        <f aca="false">Transactions!A369</f>
        <v>C0086</v>
      </c>
      <c r="B369" s="10" t="n">
        <f aca="false">Transactions!B369</f>
        <v>45431</v>
      </c>
      <c r="C369" s="11" t="n">
        <f aca="false">EOMONTH(SUMPRODUCT(MIN(IF(Transactions!$A$2:$A$608=A369, Transactions!$B$2:$B$608, 9E+099))), -1)+1</f>
        <v>45413</v>
      </c>
      <c r="D369" s="11" t="n">
        <f aca="false">EOMONTH(B369, -1)+1</f>
        <v>45413</v>
      </c>
      <c r="E369" s="0" t="n">
        <f aca="false">DATEDIF(C369, D369, "M")</f>
        <v>0</v>
      </c>
    </row>
    <row r="370" customFormat="false" ht="15" hidden="false" customHeight="false" outlineLevel="0" collapsed="false">
      <c r="A370" s="0" t="str">
        <f aca="false">Transactions!A370</f>
        <v>C0101</v>
      </c>
      <c r="B370" s="10" t="n">
        <f aca="false">Transactions!B370</f>
        <v>45759</v>
      </c>
      <c r="C370" s="11" t="n">
        <f aca="false">EOMONTH(SUMPRODUCT(MIN(IF(Transactions!$A$2:$A$608=A370, Transactions!$B$2:$B$608, 9E+099))), -1)+1</f>
        <v>45627</v>
      </c>
      <c r="D370" s="11" t="n">
        <f aca="false">EOMONTH(B370, -1)+1</f>
        <v>45748</v>
      </c>
      <c r="E370" s="0" t="n">
        <f aca="false">DATEDIF(C370, D370, "M")</f>
        <v>4</v>
      </c>
    </row>
    <row r="371" customFormat="false" ht="15" hidden="false" customHeight="false" outlineLevel="0" collapsed="false">
      <c r="A371" s="0" t="str">
        <f aca="false">Transactions!A371</f>
        <v>C0006</v>
      </c>
      <c r="B371" s="10" t="n">
        <f aca="false">Transactions!B371</f>
        <v>45673</v>
      </c>
      <c r="C371" s="11" t="n">
        <f aca="false">EOMONTH(SUMPRODUCT(MIN(IF(Transactions!$A$2:$A$608=A371, Transactions!$B$2:$B$608, 9E+099))), -1)+1</f>
        <v>45597</v>
      </c>
      <c r="D371" s="11" t="n">
        <f aca="false">EOMONTH(B371, -1)+1</f>
        <v>45658</v>
      </c>
      <c r="E371" s="0" t="n">
        <f aca="false">DATEDIF(C371, D371, "M")</f>
        <v>2</v>
      </c>
    </row>
    <row r="372" customFormat="false" ht="15" hidden="false" customHeight="false" outlineLevel="0" collapsed="false">
      <c r="A372" s="0" t="str">
        <f aca="false">Transactions!A372</f>
        <v>C0097</v>
      </c>
      <c r="B372" s="10" t="n">
        <f aca="false">Transactions!B372</f>
        <v>45671</v>
      </c>
      <c r="C372" s="11" t="n">
        <f aca="false">EOMONTH(SUMPRODUCT(MIN(IF(Transactions!$A$2:$A$608=A372, Transactions!$B$2:$B$608, 9E+099))), -1)+1</f>
        <v>45566</v>
      </c>
      <c r="D372" s="11" t="n">
        <f aca="false">EOMONTH(B372, -1)+1</f>
        <v>45658</v>
      </c>
      <c r="E372" s="0" t="n">
        <f aca="false">DATEDIF(C372, D372, "M")</f>
        <v>3</v>
      </c>
    </row>
    <row r="373" customFormat="false" ht="15" hidden="false" customHeight="false" outlineLevel="0" collapsed="false">
      <c r="A373" s="0" t="str">
        <f aca="false">Transactions!A373</f>
        <v>C0005</v>
      </c>
      <c r="B373" s="10" t="n">
        <f aca="false">Transactions!B373</f>
        <v>45368</v>
      </c>
      <c r="C373" s="11" t="n">
        <f aca="false">EOMONTH(SUMPRODUCT(MIN(IF(Transactions!$A$2:$A$608=A373, Transactions!$B$2:$B$608, 9E+099))), -1)+1</f>
        <v>45352</v>
      </c>
      <c r="D373" s="11" t="n">
        <f aca="false">EOMONTH(B373, -1)+1</f>
        <v>45352</v>
      </c>
      <c r="E373" s="0" t="n">
        <f aca="false">DATEDIF(C373, D373, "M")</f>
        <v>0</v>
      </c>
    </row>
    <row r="374" customFormat="false" ht="15" hidden="false" customHeight="false" outlineLevel="0" collapsed="false">
      <c r="A374" s="0" t="str">
        <f aca="false">Transactions!A374</f>
        <v>C0043</v>
      </c>
      <c r="B374" s="10" t="n">
        <f aca="false">Transactions!B374</f>
        <v>45407</v>
      </c>
      <c r="C374" s="11" t="n">
        <f aca="false">EOMONTH(SUMPRODUCT(MIN(IF(Transactions!$A$2:$A$608=A374, Transactions!$B$2:$B$608, 9E+099))), -1)+1</f>
        <v>45352</v>
      </c>
      <c r="D374" s="11" t="n">
        <f aca="false">EOMONTH(B374, -1)+1</f>
        <v>45383</v>
      </c>
      <c r="E374" s="0" t="n">
        <f aca="false">DATEDIF(C374, D374, "M")</f>
        <v>1</v>
      </c>
    </row>
    <row r="375" customFormat="false" ht="15" hidden="false" customHeight="false" outlineLevel="0" collapsed="false">
      <c r="A375" s="0" t="str">
        <f aca="false">Transactions!A375</f>
        <v>C0129</v>
      </c>
      <c r="B375" s="10" t="n">
        <f aca="false">Transactions!B375</f>
        <v>45654</v>
      </c>
      <c r="C375" s="11" t="n">
        <f aca="false">EOMONTH(SUMPRODUCT(MIN(IF(Transactions!$A$2:$A$608=A375, Transactions!$B$2:$B$608, 9E+099))), -1)+1</f>
        <v>45627</v>
      </c>
      <c r="D375" s="11" t="n">
        <f aca="false">EOMONTH(B375, -1)+1</f>
        <v>45627</v>
      </c>
      <c r="E375" s="0" t="n">
        <f aca="false">DATEDIF(C375, D375, "M")</f>
        <v>0</v>
      </c>
    </row>
    <row r="376" customFormat="false" ht="15" hidden="false" customHeight="false" outlineLevel="0" collapsed="false">
      <c r="A376" s="0" t="str">
        <f aca="false">Transactions!A376</f>
        <v>C0032</v>
      </c>
      <c r="B376" s="10" t="n">
        <f aca="false">Transactions!B376</f>
        <v>45360</v>
      </c>
      <c r="C376" s="11" t="n">
        <f aca="false">EOMONTH(SUMPRODUCT(MIN(IF(Transactions!$A$2:$A$608=A376, Transactions!$B$2:$B$608, 9E+099))), -1)+1</f>
        <v>45323</v>
      </c>
      <c r="D376" s="11" t="n">
        <f aca="false">EOMONTH(B376, -1)+1</f>
        <v>45352</v>
      </c>
      <c r="E376" s="0" t="n">
        <f aca="false">DATEDIF(C376, D376, "M")</f>
        <v>1</v>
      </c>
    </row>
    <row r="377" customFormat="false" ht="15" hidden="false" customHeight="false" outlineLevel="0" collapsed="false">
      <c r="A377" s="0" t="str">
        <f aca="false">Transactions!A377</f>
        <v>C0018</v>
      </c>
      <c r="B377" s="10" t="n">
        <f aca="false">Transactions!B377</f>
        <v>45541</v>
      </c>
      <c r="C377" s="11" t="n">
        <f aca="false">EOMONTH(SUMPRODUCT(MIN(IF(Transactions!$A$2:$A$608=A377, Transactions!$B$2:$B$608, 9E+099))), -1)+1</f>
        <v>45536</v>
      </c>
      <c r="D377" s="11" t="n">
        <f aca="false">EOMONTH(B377, -1)+1</f>
        <v>45536</v>
      </c>
      <c r="E377" s="0" t="n">
        <f aca="false">DATEDIF(C377, D377, "M")</f>
        <v>0</v>
      </c>
    </row>
    <row r="378" customFormat="false" ht="15" hidden="false" customHeight="false" outlineLevel="0" collapsed="false">
      <c r="A378" s="0" t="str">
        <f aca="false">Transactions!A378</f>
        <v>C0017</v>
      </c>
      <c r="B378" s="10" t="n">
        <f aca="false">Transactions!B378</f>
        <v>45649</v>
      </c>
      <c r="C378" s="11" t="n">
        <f aca="false">EOMONTH(SUMPRODUCT(MIN(IF(Transactions!$A$2:$A$608=A378, Transactions!$B$2:$B$608, 9E+099))), -1)+1</f>
        <v>45536</v>
      </c>
      <c r="D378" s="11" t="n">
        <f aca="false">EOMONTH(B378, -1)+1</f>
        <v>45627</v>
      </c>
      <c r="E378" s="0" t="n">
        <f aca="false">DATEDIF(C378, D378, "M")</f>
        <v>3</v>
      </c>
    </row>
    <row r="379" customFormat="false" ht="15" hidden="false" customHeight="false" outlineLevel="0" collapsed="false">
      <c r="A379" s="0" t="str">
        <f aca="false">Transactions!A379</f>
        <v>C0036</v>
      </c>
      <c r="B379" s="10" t="n">
        <f aca="false">Transactions!B379</f>
        <v>45760</v>
      </c>
      <c r="C379" s="11" t="n">
        <f aca="false">EOMONTH(SUMPRODUCT(MIN(IF(Transactions!$A$2:$A$608=A379, Transactions!$B$2:$B$608, 9E+099))), -1)+1</f>
        <v>45627</v>
      </c>
      <c r="D379" s="11" t="n">
        <f aca="false">EOMONTH(B379, -1)+1</f>
        <v>45748</v>
      </c>
      <c r="E379" s="0" t="n">
        <f aca="false">DATEDIF(C379, D379, "M")</f>
        <v>4</v>
      </c>
    </row>
    <row r="380" customFormat="false" ht="15" hidden="false" customHeight="false" outlineLevel="0" collapsed="false">
      <c r="A380" s="0" t="str">
        <f aca="false">Transactions!A380</f>
        <v>C0148</v>
      </c>
      <c r="B380" s="10" t="n">
        <f aca="false">Transactions!B380</f>
        <v>45619</v>
      </c>
      <c r="C380" s="11" t="n">
        <f aca="false">EOMONTH(SUMPRODUCT(MIN(IF(Transactions!$A$2:$A$608=A380, Transactions!$B$2:$B$608, 9E+099))), -1)+1</f>
        <v>45292</v>
      </c>
      <c r="D380" s="11" t="n">
        <f aca="false">EOMONTH(B380, -1)+1</f>
        <v>45597</v>
      </c>
      <c r="E380" s="0" t="n">
        <f aca="false">DATEDIF(C380, D380, "M")</f>
        <v>10</v>
      </c>
    </row>
    <row r="381" customFormat="false" ht="15" hidden="false" customHeight="false" outlineLevel="0" collapsed="false">
      <c r="A381" s="0" t="str">
        <f aca="false">Transactions!A381</f>
        <v>C0006</v>
      </c>
      <c r="B381" s="10" t="n">
        <f aca="false">Transactions!B381</f>
        <v>45619</v>
      </c>
      <c r="C381" s="11" t="n">
        <f aca="false">EOMONTH(SUMPRODUCT(MIN(IF(Transactions!$A$2:$A$608=A381, Transactions!$B$2:$B$608, 9E+099))), -1)+1</f>
        <v>45597</v>
      </c>
      <c r="D381" s="11" t="n">
        <f aca="false">EOMONTH(B381, -1)+1</f>
        <v>45597</v>
      </c>
      <c r="E381" s="0" t="n">
        <f aca="false">DATEDIF(C381, D381, "M")</f>
        <v>0</v>
      </c>
    </row>
    <row r="382" customFormat="false" ht="15" hidden="false" customHeight="false" outlineLevel="0" collapsed="false">
      <c r="A382" s="0" t="str">
        <f aca="false">Transactions!A382</f>
        <v>C0043</v>
      </c>
      <c r="B382" s="10" t="n">
        <f aca="false">Transactions!B382</f>
        <v>45455</v>
      </c>
      <c r="C382" s="11" t="n">
        <f aca="false">EOMONTH(SUMPRODUCT(MIN(IF(Transactions!$A$2:$A$608=A382, Transactions!$B$2:$B$608, 9E+099))), -1)+1</f>
        <v>45352</v>
      </c>
      <c r="D382" s="11" t="n">
        <f aca="false">EOMONTH(B382, -1)+1</f>
        <v>45444</v>
      </c>
      <c r="E382" s="0" t="n">
        <f aca="false">DATEDIF(C382, D382, "M")</f>
        <v>3</v>
      </c>
    </row>
    <row r="383" customFormat="false" ht="15" hidden="false" customHeight="false" outlineLevel="0" collapsed="false">
      <c r="A383" s="0" t="str">
        <f aca="false">Transactions!A383</f>
        <v>C0105</v>
      </c>
      <c r="B383" s="10" t="n">
        <f aca="false">Transactions!B383</f>
        <v>45486</v>
      </c>
      <c r="C383" s="11" t="n">
        <f aca="false">EOMONTH(SUMPRODUCT(MIN(IF(Transactions!$A$2:$A$608=A383, Transactions!$B$2:$B$608, 9E+099))), -1)+1</f>
        <v>45292</v>
      </c>
      <c r="D383" s="11" t="n">
        <f aca="false">EOMONTH(B383, -1)+1</f>
        <v>45474</v>
      </c>
      <c r="E383" s="0" t="n">
        <f aca="false">DATEDIF(C383, D383, "M")</f>
        <v>6</v>
      </c>
    </row>
    <row r="384" customFormat="false" ht="15" hidden="false" customHeight="false" outlineLevel="0" collapsed="false">
      <c r="A384" s="0" t="str">
        <f aca="false">Transactions!A384</f>
        <v>C0138</v>
      </c>
      <c r="B384" s="10" t="n">
        <f aca="false">Transactions!B384</f>
        <v>45527</v>
      </c>
      <c r="C384" s="11" t="n">
        <f aca="false">EOMONTH(SUMPRODUCT(MIN(IF(Transactions!$A$2:$A$608=A384, Transactions!$B$2:$B$608, 9E+099))), -1)+1</f>
        <v>45444</v>
      </c>
      <c r="D384" s="11" t="n">
        <f aca="false">EOMONTH(B384, -1)+1</f>
        <v>45505</v>
      </c>
      <c r="E384" s="0" t="n">
        <f aca="false">DATEDIF(C384, D384, "M")</f>
        <v>2</v>
      </c>
    </row>
    <row r="385" customFormat="false" ht="15" hidden="false" customHeight="false" outlineLevel="0" collapsed="false">
      <c r="A385" s="0" t="str">
        <f aca="false">Transactions!A385</f>
        <v>C0031</v>
      </c>
      <c r="B385" s="10" t="n">
        <f aca="false">Transactions!B385</f>
        <v>45394</v>
      </c>
      <c r="C385" s="11" t="n">
        <f aca="false">EOMONTH(SUMPRODUCT(MIN(IF(Transactions!$A$2:$A$608=A385, Transactions!$B$2:$B$608, 9E+099))), -1)+1</f>
        <v>45352</v>
      </c>
      <c r="D385" s="11" t="n">
        <f aca="false">EOMONTH(B385, -1)+1</f>
        <v>45383</v>
      </c>
      <c r="E385" s="0" t="n">
        <f aca="false">DATEDIF(C385, D385, "M")</f>
        <v>1</v>
      </c>
    </row>
    <row r="386" customFormat="false" ht="15" hidden="false" customHeight="false" outlineLevel="0" collapsed="false">
      <c r="A386" s="0" t="str">
        <f aca="false">Transactions!A386</f>
        <v>C0058</v>
      </c>
      <c r="B386" s="10" t="n">
        <f aca="false">Transactions!B386</f>
        <v>45652</v>
      </c>
      <c r="C386" s="11" t="n">
        <f aca="false">EOMONTH(SUMPRODUCT(MIN(IF(Transactions!$A$2:$A$608=A386, Transactions!$B$2:$B$608, 9E+099))), -1)+1</f>
        <v>45597</v>
      </c>
      <c r="D386" s="11" t="n">
        <f aca="false">EOMONTH(B386, -1)+1</f>
        <v>45627</v>
      </c>
      <c r="E386" s="0" t="n">
        <f aca="false">DATEDIF(C386, D386, "M")</f>
        <v>1</v>
      </c>
    </row>
    <row r="387" customFormat="false" ht="15" hidden="false" customHeight="false" outlineLevel="0" collapsed="false">
      <c r="A387" s="0" t="str">
        <f aca="false">Transactions!A387</f>
        <v>C0068</v>
      </c>
      <c r="B387" s="10" t="n">
        <f aca="false">Transactions!B387</f>
        <v>45490</v>
      </c>
      <c r="C387" s="11" t="n">
        <f aca="false">EOMONTH(SUMPRODUCT(MIN(IF(Transactions!$A$2:$A$608=A387, Transactions!$B$2:$B$608, 9E+099))), -1)+1</f>
        <v>45474</v>
      </c>
      <c r="D387" s="11" t="n">
        <f aca="false">EOMONTH(B387, -1)+1</f>
        <v>45474</v>
      </c>
      <c r="E387" s="0" t="n">
        <f aca="false">DATEDIF(C387, D387, "M")</f>
        <v>0</v>
      </c>
    </row>
    <row r="388" customFormat="false" ht="15" hidden="false" customHeight="false" outlineLevel="0" collapsed="false">
      <c r="A388" s="0" t="str">
        <f aca="false">Transactions!A388</f>
        <v>C0111</v>
      </c>
      <c r="B388" s="10" t="n">
        <f aca="false">Transactions!B388</f>
        <v>45579</v>
      </c>
      <c r="C388" s="11" t="n">
        <f aca="false">EOMONTH(SUMPRODUCT(MIN(IF(Transactions!$A$2:$A$608=A388, Transactions!$B$2:$B$608, 9E+099))), -1)+1</f>
        <v>45566</v>
      </c>
      <c r="D388" s="11" t="n">
        <f aca="false">EOMONTH(B388, -1)+1</f>
        <v>45566</v>
      </c>
      <c r="E388" s="0" t="n">
        <f aca="false">DATEDIF(C388, D388, "M")</f>
        <v>0</v>
      </c>
    </row>
    <row r="389" customFormat="false" ht="15" hidden="false" customHeight="false" outlineLevel="0" collapsed="false">
      <c r="A389" s="0" t="str">
        <f aca="false">Transactions!A389</f>
        <v>C0003</v>
      </c>
      <c r="B389" s="10" t="n">
        <f aca="false">Transactions!B389</f>
        <v>45546</v>
      </c>
      <c r="C389" s="11" t="n">
        <f aca="false">EOMONTH(SUMPRODUCT(MIN(IF(Transactions!$A$2:$A$608=A389, Transactions!$B$2:$B$608, 9E+099))), -1)+1</f>
        <v>45536</v>
      </c>
      <c r="D389" s="11" t="n">
        <f aca="false">EOMONTH(B389, -1)+1</f>
        <v>45536</v>
      </c>
      <c r="E389" s="0" t="n">
        <f aca="false">DATEDIF(C389, D389, "M")</f>
        <v>0</v>
      </c>
    </row>
    <row r="390" customFormat="false" ht="15" hidden="false" customHeight="false" outlineLevel="0" collapsed="false">
      <c r="A390" s="0" t="str">
        <f aca="false">Transactions!A390</f>
        <v>C0025</v>
      </c>
      <c r="B390" s="10" t="n">
        <f aca="false">Transactions!B390</f>
        <v>45531</v>
      </c>
      <c r="C390" s="11" t="n">
        <f aca="false">EOMONTH(SUMPRODUCT(MIN(IF(Transactions!$A$2:$A$608=A390, Transactions!$B$2:$B$608, 9E+099))), -1)+1</f>
        <v>45413</v>
      </c>
      <c r="D390" s="11" t="n">
        <f aca="false">EOMONTH(B390, -1)+1</f>
        <v>45505</v>
      </c>
      <c r="E390" s="0" t="n">
        <f aca="false">DATEDIF(C390, D390, "M")</f>
        <v>3</v>
      </c>
    </row>
    <row r="391" customFormat="false" ht="15" hidden="false" customHeight="false" outlineLevel="0" collapsed="false">
      <c r="A391" s="0" t="str">
        <f aca="false">Transactions!A391</f>
        <v>C0085</v>
      </c>
      <c r="B391" s="10" t="n">
        <f aca="false">Transactions!B391</f>
        <v>45634</v>
      </c>
      <c r="C391" s="11" t="n">
        <f aca="false">EOMONTH(SUMPRODUCT(MIN(IF(Transactions!$A$2:$A$608=A391, Transactions!$B$2:$B$608, 9E+099))), -1)+1</f>
        <v>45627</v>
      </c>
      <c r="D391" s="11" t="n">
        <f aca="false">EOMONTH(B391, -1)+1</f>
        <v>45627</v>
      </c>
      <c r="E391" s="0" t="n">
        <f aca="false">DATEDIF(C391, D391, "M")</f>
        <v>0</v>
      </c>
    </row>
    <row r="392" customFormat="false" ht="15" hidden="false" customHeight="false" outlineLevel="0" collapsed="false">
      <c r="A392" s="0" t="str">
        <f aca="false">Transactions!A392</f>
        <v>C0077</v>
      </c>
      <c r="B392" s="10" t="n">
        <f aca="false">Transactions!B392</f>
        <v>45508</v>
      </c>
      <c r="C392" s="11" t="n">
        <f aca="false">EOMONTH(SUMPRODUCT(MIN(IF(Transactions!$A$2:$A$608=A392, Transactions!$B$2:$B$608, 9E+099))), -1)+1</f>
        <v>45505</v>
      </c>
      <c r="D392" s="11" t="n">
        <f aca="false">EOMONTH(B392, -1)+1</f>
        <v>45505</v>
      </c>
      <c r="E392" s="0" t="n">
        <f aca="false">DATEDIF(C392, D392, "M")</f>
        <v>0</v>
      </c>
    </row>
    <row r="393" customFormat="false" ht="15" hidden="false" customHeight="false" outlineLevel="0" collapsed="false">
      <c r="A393" s="0" t="str">
        <f aca="false">Transactions!A393</f>
        <v>C0066</v>
      </c>
      <c r="B393" s="10" t="n">
        <f aca="false">Transactions!B393</f>
        <v>45520</v>
      </c>
      <c r="C393" s="11" t="n">
        <f aca="false">EOMONTH(SUMPRODUCT(MIN(IF(Transactions!$A$2:$A$608=A393, Transactions!$B$2:$B$608, 9E+099))), -1)+1</f>
        <v>45292</v>
      </c>
      <c r="D393" s="11" t="n">
        <f aca="false">EOMONTH(B393, -1)+1</f>
        <v>45505</v>
      </c>
      <c r="E393" s="0" t="n">
        <f aca="false">DATEDIF(C393, D393, "M")</f>
        <v>7</v>
      </c>
    </row>
    <row r="394" customFormat="false" ht="15" hidden="false" customHeight="false" outlineLevel="0" collapsed="false">
      <c r="A394" s="0" t="str">
        <f aca="false">Transactions!A394</f>
        <v>C0023</v>
      </c>
      <c r="B394" s="10" t="n">
        <f aca="false">Transactions!B394</f>
        <v>45400</v>
      </c>
      <c r="C394" s="11" t="n">
        <f aca="false">EOMONTH(SUMPRODUCT(MIN(IF(Transactions!$A$2:$A$608=A394, Transactions!$B$2:$B$608, 9E+099))), -1)+1</f>
        <v>45323</v>
      </c>
      <c r="D394" s="11" t="n">
        <f aca="false">EOMONTH(B394, -1)+1</f>
        <v>45383</v>
      </c>
      <c r="E394" s="0" t="n">
        <f aca="false">DATEDIF(C394, D394, "M")</f>
        <v>2</v>
      </c>
    </row>
    <row r="395" customFormat="false" ht="15" hidden="false" customHeight="false" outlineLevel="0" collapsed="false">
      <c r="A395" s="0" t="str">
        <f aca="false">Transactions!A395</f>
        <v>C0072</v>
      </c>
      <c r="B395" s="10" t="n">
        <f aca="false">Transactions!B395</f>
        <v>45669</v>
      </c>
      <c r="C395" s="11" t="n">
        <f aca="false">EOMONTH(SUMPRODUCT(MIN(IF(Transactions!$A$2:$A$608=A395, Transactions!$B$2:$B$608, 9E+099))), -1)+1</f>
        <v>45627</v>
      </c>
      <c r="D395" s="11" t="n">
        <f aca="false">EOMONTH(B395, -1)+1</f>
        <v>45658</v>
      </c>
      <c r="E395" s="0" t="n">
        <f aca="false">DATEDIF(C395, D395, "M")</f>
        <v>1</v>
      </c>
    </row>
    <row r="396" customFormat="false" ht="15" hidden="false" customHeight="false" outlineLevel="0" collapsed="false">
      <c r="A396" s="0" t="str">
        <f aca="false">Transactions!A396</f>
        <v>C0109</v>
      </c>
      <c r="B396" s="10" t="n">
        <f aca="false">Transactions!B396</f>
        <v>45682</v>
      </c>
      <c r="C396" s="11" t="n">
        <f aca="false">EOMONTH(SUMPRODUCT(MIN(IF(Transactions!$A$2:$A$608=A396, Transactions!$B$2:$B$608, 9E+099))), -1)+1</f>
        <v>45444</v>
      </c>
      <c r="D396" s="11" t="n">
        <f aca="false">EOMONTH(B396, -1)+1</f>
        <v>45658</v>
      </c>
      <c r="E396" s="0" t="n">
        <f aca="false">DATEDIF(C396, D396, "M")</f>
        <v>7</v>
      </c>
    </row>
    <row r="397" customFormat="false" ht="15" hidden="false" customHeight="false" outlineLevel="0" collapsed="false">
      <c r="A397" s="0" t="str">
        <f aca="false">Transactions!A397</f>
        <v>C0019</v>
      </c>
      <c r="B397" s="10" t="n">
        <f aca="false">Transactions!B397</f>
        <v>45597</v>
      </c>
      <c r="C397" s="11" t="n">
        <f aca="false">EOMONTH(SUMPRODUCT(MIN(IF(Transactions!$A$2:$A$608=A397, Transactions!$B$2:$B$608, 9E+099))), -1)+1</f>
        <v>45413</v>
      </c>
      <c r="D397" s="11" t="n">
        <f aca="false">EOMONTH(B397, -1)+1</f>
        <v>45597</v>
      </c>
      <c r="E397" s="0" t="n">
        <f aca="false">DATEDIF(C397, D397, "M")</f>
        <v>6</v>
      </c>
    </row>
    <row r="398" customFormat="false" ht="15" hidden="false" customHeight="false" outlineLevel="0" collapsed="false">
      <c r="A398" s="0" t="str">
        <f aca="false">Transactions!A398</f>
        <v>C0065</v>
      </c>
      <c r="B398" s="10" t="n">
        <f aca="false">Transactions!B398</f>
        <v>45628</v>
      </c>
      <c r="C398" s="11" t="n">
        <f aca="false">EOMONTH(SUMPRODUCT(MIN(IF(Transactions!$A$2:$A$608=A398, Transactions!$B$2:$B$608, 9E+099))), -1)+1</f>
        <v>45566</v>
      </c>
      <c r="D398" s="11" t="n">
        <f aca="false">EOMONTH(B398, -1)+1</f>
        <v>45627</v>
      </c>
      <c r="E398" s="0" t="n">
        <f aca="false">DATEDIF(C398, D398, "M")</f>
        <v>2</v>
      </c>
    </row>
    <row r="399" customFormat="false" ht="15" hidden="false" customHeight="false" outlineLevel="0" collapsed="false">
      <c r="A399" s="0" t="str">
        <f aca="false">Transactions!A399</f>
        <v>C0145</v>
      </c>
      <c r="B399" s="10" t="n">
        <f aca="false">Transactions!B399</f>
        <v>45340</v>
      </c>
      <c r="C399" s="11" t="n">
        <f aca="false">EOMONTH(SUMPRODUCT(MIN(IF(Transactions!$A$2:$A$608=A399, Transactions!$B$2:$B$608, 9E+099))), -1)+1</f>
        <v>45292</v>
      </c>
      <c r="D399" s="11" t="n">
        <f aca="false">EOMONTH(B399, -1)+1</f>
        <v>45323</v>
      </c>
      <c r="E399" s="0" t="n">
        <f aca="false">DATEDIF(C399, D399, "M")</f>
        <v>1</v>
      </c>
    </row>
    <row r="400" customFormat="false" ht="15" hidden="false" customHeight="false" outlineLevel="0" collapsed="false">
      <c r="A400" s="0" t="str">
        <f aca="false">Transactions!A400</f>
        <v>C0112</v>
      </c>
      <c r="B400" s="10" t="n">
        <f aca="false">Transactions!B400</f>
        <v>45459</v>
      </c>
      <c r="C400" s="11" t="n">
        <f aca="false">EOMONTH(SUMPRODUCT(MIN(IF(Transactions!$A$2:$A$608=A400, Transactions!$B$2:$B$608, 9E+099))), -1)+1</f>
        <v>45323</v>
      </c>
      <c r="D400" s="11" t="n">
        <f aca="false">EOMONTH(B400, -1)+1</f>
        <v>45444</v>
      </c>
      <c r="E400" s="0" t="n">
        <f aca="false">DATEDIF(C400, D400, "M")</f>
        <v>4</v>
      </c>
    </row>
    <row r="401" customFormat="false" ht="15" hidden="false" customHeight="false" outlineLevel="0" collapsed="false">
      <c r="A401" s="0" t="str">
        <f aca="false">Transactions!A401</f>
        <v>C0078</v>
      </c>
      <c r="B401" s="10" t="n">
        <f aca="false">Transactions!B401</f>
        <v>45370</v>
      </c>
      <c r="C401" s="11" t="n">
        <f aca="false">EOMONTH(SUMPRODUCT(MIN(IF(Transactions!$A$2:$A$608=A401, Transactions!$B$2:$B$608, 9E+099))), -1)+1</f>
        <v>45352</v>
      </c>
      <c r="D401" s="11" t="n">
        <f aca="false">EOMONTH(B401, -1)+1</f>
        <v>45352</v>
      </c>
      <c r="E401" s="0" t="n">
        <f aca="false">DATEDIF(C401, D401, "M")</f>
        <v>0</v>
      </c>
    </row>
    <row r="402" customFormat="false" ht="15" hidden="false" customHeight="false" outlineLevel="0" collapsed="false">
      <c r="A402" s="0" t="str">
        <f aca="false">Transactions!A402</f>
        <v>C0081</v>
      </c>
      <c r="B402" s="10" t="n">
        <f aca="false">Transactions!B402</f>
        <v>45559</v>
      </c>
      <c r="C402" s="11" t="n">
        <f aca="false">EOMONTH(SUMPRODUCT(MIN(IF(Transactions!$A$2:$A$608=A402, Transactions!$B$2:$B$608, 9E+099))), -1)+1</f>
        <v>45323</v>
      </c>
      <c r="D402" s="11" t="n">
        <f aca="false">EOMONTH(B402, -1)+1</f>
        <v>45536</v>
      </c>
      <c r="E402" s="0" t="n">
        <f aca="false">DATEDIF(C402, D402, "M")</f>
        <v>7</v>
      </c>
    </row>
    <row r="403" customFormat="false" ht="15" hidden="false" customHeight="false" outlineLevel="0" collapsed="false">
      <c r="A403" s="0" t="str">
        <f aca="false">Transactions!A403</f>
        <v>C0103</v>
      </c>
      <c r="B403" s="10" t="n">
        <f aca="false">Transactions!B403</f>
        <v>45438</v>
      </c>
      <c r="C403" s="11" t="n">
        <f aca="false">EOMONTH(SUMPRODUCT(MIN(IF(Transactions!$A$2:$A$608=A403, Transactions!$B$2:$B$608, 9E+099))), -1)+1</f>
        <v>45413</v>
      </c>
      <c r="D403" s="11" t="n">
        <f aca="false">EOMONTH(B403, -1)+1</f>
        <v>45413</v>
      </c>
      <c r="E403" s="0" t="n">
        <f aca="false">DATEDIF(C403, D403, "M")</f>
        <v>0</v>
      </c>
    </row>
    <row r="404" customFormat="false" ht="15" hidden="false" customHeight="false" outlineLevel="0" collapsed="false">
      <c r="A404" s="0" t="str">
        <f aca="false">Transactions!A404</f>
        <v>C0043</v>
      </c>
      <c r="B404" s="10" t="n">
        <f aca="false">Transactions!B404</f>
        <v>45432</v>
      </c>
      <c r="C404" s="11" t="n">
        <f aca="false">EOMONTH(SUMPRODUCT(MIN(IF(Transactions!$A$2:$A$608=A404, Transactions!$B$2:$B$608, 9E+099))), -1)+1</f>
        <v>45352</v>
      </c>
      <c r="D404" s="11" t="n">
        <f aca="false">EOMONTH(B404, -1)+1</f>
        <v>45413</v>
      </c>
      <c r="E404" s="0" t="n">
        <f aca="false">DATEDIF(C404, D404, "M")</f>
        <v>2</v>
      </c>
    </row>
    <row r="405" customFormat="false" ht="15" hidden="false" customHeight="false" outlineLevel="0" collapsed="false">
      <c r="A405" s="0" t="str">
        <f aca="false">Transactions!A405</f>
        <v>C0052</v>
      </c>
      <c r="B405" s="10" t="n">
        <f aca="false">Transactions!B405</f>
        <v>45570</v>
      </c>
      <c r="C405" s="11" t="n">
        <f aca="false">EOMONTH(SUMPRODUCT(MIN(IF(Transactions!$A$2:$A$608=A405, Transactions!$B$2:$B$608, 9E+099))), -1)+1</f>
        <v>45566</v>
      </c>
      <c r="D405" s="11" t="n">
        <f aca="false">EOMONTH(B405, -1)+1</f>
        <v>45566</v>
      </c>
      <c r="E405" s="0" t="n">
        <f aca="false">DATEDIF(C405, D405, "M")</f>
        <v>0</v>
      </c>
    </row>
    <row r="406" customFormat="false" ht="15" hidden="false" customHeight="false" outlineLevel="0" collapsed="false">
      <c r="A406" s="0" t="str">
        <f aca="false">Transactions!A406</f>
        <v>C0130</v>
      </c>
      <c r="B406" s="10" t="n">
        <f aca="false">Transactions!B406</f>
        <v>45508</v>
      </c>
      <c r="C406" s="11" t="n">
        <f aca="false">EOMONTH(SUMPRODUCT(MIN(IF(Transactions!$A$2:$A$608=A406, Transactions!$B$2:$B$608, 9E+099))), -1)+1</f>
        <v>45505</v>
      </c>
      <c r="D406" s="11" t="n">
        <f aca="false">EOMONTH(B406, -1)+1</f>
        <v>45505</v>
      </c>
      <c r="E406" s="0" t="n">
        <f aca="false">DATEDIF(C406, D406, "M")</f>
        <v>0</v>
      </c>
    </row>
    <row r="407" customFormat="false" ht="15" hidden="false" customHeight="false" outlineLevel="0" collapsed="false">
      <c r="A407" s="0" t="str">
        <f aca="false">Transactions!A407</f>
        <v>C0121</v>
      </c>
      <c r="B407" s="10" t="n">
        <f aca="false">Transactions!B407</f>
        <v>45343</v>
      </c>
      <c r="C407" s="11" t="n">
        <f aca="false">EOMONTH(SUMPRODUCT(MIN(IF(Transactions!$A$2:$A$608=A407, Transactions!$B$2:$B$608, 9E+099))), -1)+1</f>
        <v>45323</v>
      </c>
      <c r="D407" s="11" t="n">
        <f aca="false">EOMONTH(B407, -1)+1</f>
        <v>45323</v>
      </c>
      <c r="E407" s="0" t="n">
        <f aca="false">DATEDIF(C407, D407, "M")</f>
        <v>0</v>
      </c>
    </row>
    <row r="408" customFormat="false" ht="15" hidden="false" customHeight="false" outlineLevel="0" collapsed="false">
      <c r="A408" s="0" t="str">
        <f aca="false">Transactions!A408</f>
        <v>C0148</v>
      </c>
      <c r="B408" s="10" t="n">
        <f aca="false">Transactions!B408</f>
        <v>45562</v>
      </c>
      <c r="C408" s="11" t="n">
        <f aca="false">EOMONTH(SUMPRODUCT(MIN(IF(Transactions!$A$2:$A$608=A408, Transactions!$B$2:$B$608, 9E+099))), -1)+1</f>
        <v>45292</v>
      </c>
      <c r="D408" s="11" t="n">
        <f aca="false">EOMONTH(B408, -1)+1</f>
        <v>45536</v>
      </c>
      <c r="E408" s="0" t="n">
        <f aca="false">DATEDIF(C408, D408, "M")</f>
        <v>8</v>
      </c>
    </row>
    <row r="409" customFormat="false" ht="15" hidden="false" customHeight="false" outlineLevel="0" collapsed="false">
      <c r="A409" s="0" t="str">
        <f aca="false">Transactions!A409</f>
        <v>C0025</v>
      </c>
      <c r="B409" s="10" t="n">
        <f aca="false">Transactions!B409</f>
        <v>45582</v>
      </c>
      <c r="C409" s="11" t="n">
        <f aca="false">EOMONTH(SUMPRODUCT(MIN(IF(Transactions!$A$2:$A$608=A409, Transactions!$B$2:$B$608, 9E+099))), -1)+1</f>
        <v>45413</v>
      </c>
      <c r="D409" s="11" t="n">
        <f aca="false">EOMONTH(B409, -1)+1</f>
        <v>45566</v>
      </c>
      <c r="E409" s="0" t="n">
        <f aca="false">DATEDIF(C409, D409, "M")</f>
        <v>5</v>
      </c>
    </row>
    <row r="410" customFormat="false" ht="15" hidden="false" customHeight="false" outlineLevel="0" collapsed="false">
      <c r="A410" s="0" t="str">
        <f aca="false">Transactions!A410</f>
        <v>C0081</v>
      </c>
      <c r="B410" s="10" t="n">
        <f aca="false">Transactions!B410</f>
        <v>45346</v>
      </c>
      <c r="C410" s="11" t="n">
        <f aca="false">EOMONTH(SUMPRODUCT(MIN(IF(Transactions!$A$2:$A$608=A410, Transactions!$B$2:$B$608, 9E+099))), -1)+1</f>
        <v>45323</v>
      </c>
      <c r="D410" s="11" t="n">
        <f aca="false">EOMONTH(B410, -1)+1</f>
        <v>45323</v>
      </c>
      <c r="E410" s="0" t="n">
        <f aca="false">DATEDIF(C410, D410, "M")</f>
        <v>0</v>
      </c>
    </row>
    <row r="411" customFormat="false" ht="15" hidden="false" customHeight="false" outlineLevel="0" collapsed="false">
      <c r="A411" s="0" t="str">
        <f aca="false">Transactions!A411</f>
        <v>C0043</v>
      </c>
      <c r="B411" s="10" t="n">
        <f aca="false">Transactions!B411</f>
        <v>45558</v>
      </c>
      <c r="C411" s="11" t="n">
        <f aca="false">EOMONTH(SUMPRODUCT(MIN(IF(Transactions!$A$2:$A$608=A411, Transactions!$B$2:$B$608, 9E+099))), -1)+1</f>
        <v>45352</v>
      </c>
      <c r="D411" s="11" t="n">
        <f aca="false">EOMONTH(B411, -1)+1</f>
        <v>45536</v>
      </c>
      <c r="E411" s="0" t="n">
        <f aca="false">DATEDIF(C411, D411, "M")</f>
        <v>6</v>
      </c>
    </row>
    <row r="412" customFormat="false" ht="15" hidden="false" customHeight="false" outlineLevel="0" collapsed="false">
      <c r="A412" s="0" t="str">
        <f aca="false">Transactions!A412</f>
        <v>C0109</v>
      </c>
      <c r="B412" s="10" t="n">
        <f aca="false">Transactions!B412</f>
        <v>45452</v>
      </c>
      <c r="C412" s="11" t="n">
        <f aca="false">EOMONTH(SUMPRODUCT(MIN(IF(Transactions!$A$2:$A$608=A412, Transactions!$B$2:$B$608, 9E+099))), -1)+1</f>
        <v>45444</v>
      </c>
      <c r="D412" s="11" t="n">
        <f aca="false">EOMONTH(B412, -1)+1</f>
        <v>45444</v>
      </c>
      <c r="E412" s="0" t="n">
        <f aca="false">DATEDIF(C412, D412, "M")</f>
        <v>0</v>
      </c>
    </row>
    <row r="413" customFormat="false" ht="15" hidden="false" customHeight="false" outlineLevel="0" collapsed="false">
      <c r="A413" s="0" t="str">
        <f aca="false">Transactions!A413</f>
        <v>C0019</v>
      </c>
      <c r="B413" s="10" t="n">
        <f aca="false">Transactions!B413</f>
        <v>45628</v>
      </c>
      <c r="C413" s="11" t="n">
        <f aca="false">EOMONTH(SUMPRODUCT(MIN(IF(Transactions!$A$2:$A$608=A413, Transactions!$B$2:$B$608, 9E+099))), -1)+1</f>
        <v>45413</v>
      </c>
      <c r="D413" s="11" t="n">
        <f aca="false">EOMONTH(B413, -1)+1</f>
        <v>45627</v>
      </c>
      <c r="E413" s="0" t="n">
        <f aca="false">DATEDIF(C413, D413, "M")</f>
        <v>7</v>
      </c>
    </row>
    <row r="414" customFormat="false" ht="15" hidden="false" customHeight="false" outlineLevel="0" collapsed="false">
      <c r="A414" s="0" t="str">
        <f aca="false">Transactions!A414</f>
        <v>C0102</v>
      </c>
      <c r="B414" s="10" t="n">
        <f aca="false">Transactions!B414</f>
        <v>45601</v>
      </c>
      <c r="C414" s="11" t="n">
        <f aca="false">EOMONTH(SUMPRODUCT(MIN(IF(Transactions!$A$2:$A$608=A414, Transactions!$B$2:$B$608, 9E+099))), -1)+1</f>
        <v>45536</v>
      </c>
      <c r="D414" s="11" t="n">
        <f aca="false">EOMONTH(B414, -1)+1</f>
        <v>45597</v>
      </c>
      <c r="E414" s="0" t="n">
        <f aca="false">DATEDIF(C414, D414, "M")</f>
        <v>2</v>
      </c>
    </row>
    <row r="415" customFormat="false" ht="15" hidden="false" customHeight="false" outlineLevel="0" collapsed="false">
      <c r="A415" s="0" t="str">
        <f aca="false">Transactions!A415</f>
        <v>C0044</v>
      </c>
      <c r="B415" s="10" t="n">
        <f aca="false">Transactions!B415</f>
        <v>45517</v>
      </c>
      <c r="C415" s="11" t="n">
        <f aca="false">EOMONTH(SUMPRODUCT(MIN(IF(Transactions!$A$2:$A$608=A415, Transactions!$B$2:$B$608, 9E+099))), -1)+1</f>
        <v>45444</v>
      </c>
      <c r="D415" s="11" t="n">
        <f aca="false">EOMONTH(B415, -1)+1</f>
        <v>45505</v>
      </c>
      <c r="E415" s="0" t="n">
        <f aca="false">DATEDIF(C415, D415, "M")</f>
        <v>2</v>
      </c>
    </row>
    <row r="416" customFormat="false" ht="15" hidden="false" customHeight="false" outlineLevel="0" collapsed="false">
      <c r="A416" s="0" t="str">
        <f aca="false">Transactions!A416</f>
        <v>C0102</v>
      </c>
      <c r="B416" s="10" t="n">
        <f aca="false">Transactions!B416</f>
        <v>45627</v>
      </c>
      <c r="C416" s="11" t="n">
        <f aca="false">EOMONTH(SUMPRODUCT(MIN(IF(Transactions!$A$2:$A$608=A416, Transactions!$B$2:$B$608, 9E+099))), -1)+1</f>
        <v>45536</v>
      </c>
      <c r="D416" s="11" t="n">
        <f aca="false">EOMONTH(B416, -1)+1</f>
        <v>45627</v>
      </c>
      <c r="E416" s="0" t="n">
        <f aca="false">DATEDIF(C416, D416, "M")</f>
        <v>3</v>
      </c>
    </row>
    <row r="417" customFormat="false" ht="15" hidden="false" customHeight="false" outlineLevel="0" collapsed="false">
      <c r="A417" s="0" t="str">
        <f aca="false">Transactions!A417</f>
        <v>C0063</v>
      </c>
      <c r="B417" s="10" t="n">
        <f aca="false">Transactions!B417</f>
        <v>45491</v>
      </c>
      <c r="C417" s="11" t="n">
        <f aca="false">EOMONTH(SUMPRODUCT(MIN(IF(Transactions!$A$2:$A$608=A417, Transactions!$B$2:$B$608, 9E+099))), -1)+1</f>
        <v>45323</v>
      </c>
      <c r="D417" s="11" t="n">
        <f aca="false">EOMONTH(B417, -1)+1</f>
        <v>45474</v>
      </c>
      <c r="E417" s="0" t="n">
        <f aca="false">DATEDIF(C417, D417, "M")</f>
        <v>5</v>
      </c>
    </row>
    <row r="418" customFormat="false" ht="15" hidden="false" customHeight="false" outlineLevel="0" collapsed="false">
      <c r="A418" s="0" t="str">
        <f aca="false">Transactions!A418</f>
        <v>C0001</v>
      </c>
      <c r="B418" s="10" t="n">
        <f aca="false">Transactions!B418</f>
        <v>45701</v>
      </c>
      <c r="C418" s="11" t="n">
        <f aca="false">EOMONTH(SUMPRODUCT(MIN(IF(Transactions!$A$2:$A$608=A418, Transactions!$B$2:$B$608, 9E+099))), -1)+1</f>
        <v>45627</v>
      </c>
      <c r="D418" s="11" t="n">
        <f aca="false">EOMONTH(B418, -1)+1</f>
        <v>45689</v>
      </c>
      <c r="E418" s="0" t="n">
        <f aca="false">DATEDIF(C418, D418, "M")</f>
        <v>2</v>
      </c>
    </row>
    <row r="419" customFormat="false" ht="15" hidden="false" customHeight="false" outlineLevel="0" collapsed="false">
      <c r="A419" s="0" t="str">
        <f aca="false">Transactions!A419</f>
        <v>C0128</v>
      </c>
      <c r="B419" s="10" t="n">
        <f aca="false">Transactions!B419</f>
        <v>45647</v>
      </c>
      <c r="C419" s="11" t="n">
        <f aca="false">EOMONTH(SUMPRODUCT(MIN(IF(Transactions!$A$2:$A$608=A419, Transactions!$B$2:$B$608, 9E+099))), -1)+1</f>
        <v>45597</v>
      </c>
      <c r="D419" s="11" t="n">
        <f aca="false">EOMONTH(B419, -1)+1</f>
        <v>45627</v>
      </c>
      <c r="E419" s="0" t="n">
        <f aca="false">DATEDIF(C419, D419, "M")</f>
        <v>1</v>
      </c>
    </row>
    <row r="420" customFormat="false" ht="15" hidden="false" customHeight="false" outlineLevel="0" collapsed="false">
      <c r="A420" s="0" t="str">
        <f aca="false">Transactions!A420</f>
        <v>C0055</v>
      </c>
      <c r="B420" s="10" t="n">
        <f aca="false">Transactions!B420</f>
        <v>45562</v>
      </c>
      <c r="C420" s="11" t="n">
        <f aca="false">EOMONTH(SUMPRODUCT(MIN(IF(Transactions!$A$2:$A$608=A420, Transactions!$B$2:$B$608, 9E+099))), -1)+1</f>
        <v>45505</v>
      </c>
      <c r="D420" s="11" t="n">
        <f aca="false">EOMONTH(B420, -1)+1</f>
        <v>45536</v>
      </c>
      <c r="E420" s="0" t="n">
        <f aca="false">DATEDIF(C420, D420, "M")</f>
        <v>1</v>
      </c>
    </row>
    <row r="421" customFormat="false" ht="15" hidden="false" customHeight="false" outlineLevel="0" collapsed="false">
      <c r="A421" s="0" t="str">
        <f aca="false">Transactions!A421</f>
        <v>C0022</v>
      </c>
      <c r="B421" s="10" t="n">
        <f aca="false">Transactions!B421</f>
        <v>45453</v>
      </c>
      <c r="C421" s="11" t="n">
        <f aca="false">EOMONTH(SUMPRODUCT(MIN(IF(Transactions!$A$2:$A$608=A421, Transactions!$B$2:$B$608, 9E+099))), -1)+1</f>
        <v>45323</v>
      </c>
      <c r="D421" s="11" t="n">
        <f aca="false">EOMONTH(B421, -1)+1</f>
        <v>45444</v>
      </c>
      <c r="E421" s="0" t="n">
        <f aca="false">DATEDIF(C421, D421, "M")</f>
        <v>4</v>
      </c>
    </row>
    <row r="422" customFormat="false" ht="15" hidden="false" customHeight="false" outlineLevel="0" collapsed="false">
      <c r="A422" s="0" t="str">
        <f aca="false">Transactions!A422</f>
        <v>C0051</v>
      </c>
      <c r="B422" s="10" t="n">
        <f aca="false">Transactions!B422</f>
        <v>45568</v>
      </c>
      <c r="C422" s="11" t="n">
        <f aca="false">EOMONTH(SUMPRODUCT(MIN(IF(Transactions!$A$2:$A$608=A422, Transactions!$B$2:$B$608, 9E+099))), -1)+1</f>
        <v>45505</v>
      </c>
      <c r="D422" s="11" t="n">
        <f aca="false">EOMONTH(B422, -1)+1</f>
        <v>45566</v>
      </c>
      <c r="E422" s="0" t="n">
        <f aca="false">DATEDIF(C422, D422, "M")</f>
        <v>2</v>
      </c>
    </row>
    <row r="423" customFormat="false" ht="15" hidden="false" customHeight="false" outlineLevel="0" collapsed="false">
      <c r="A423" s="0" t="str">
        <f aca="false">Transactions!A423</f>
        <v>C0105</v>
      </c>
      <c r="B423" s="10" t="n">
        <f aca="false">Transactions!B423</f>
        <v>45465</v>
      </c>
      <c r="C423" s="11" t="n">
        <f aca="false">EOMONTH(SUMPRODUCT(MIN(IF(Transactions!$A$2:$A$608=A423, Transactions!$B$2:$B$608, 9E+099))), -1)+1</f>
        <v>45292</v>
      </c>
      <c r="D423" s="11" t="n">
        <f aca="false">EOMONTH(B423, -1)+1</f>
        <v>45444</v>
      </c>
      <c r="E423" s="0" t="n">
        <f aca="false">DATEDIF(C423, D423, "M")</f>
        <v>5</v>
      </c>
    </row>
    <row r="424" customFormat="false" ht="15" hidden="false" customHeight="false" outlineLevel="0" collapsed="false">
      <c r="A424" s="0" t="str">
        <f aca="false">Transactions!A424</f>
        <v>C0063</v>
      </c>
      <c r="B424" s="10" t="n">
        <f aca="false">Transactions!B424</f>
        <v>45383</v>
      </c>
      <c r="C424" s="11" t="n">
        <f aca="false">EOMONTH(SUMPRODUCT(MIN(IF(Transactions!$A$2:$A$608=A424, Transactions!$B$2:$B$608, 9E+099))), -1)+1</f>
        <v>45323</v>
      </c>
      <c r="D424" s="11" t="n">
        <f aca="false">EOMONTH(B424, -1)+1</f>
        <v>45383</v>
      </c>
      <c r="E424" s="0" t="n">
        <f aca="false">DATEDIF(C424, D424, "M")</f>
        <v>2</v>
      </c>
    </row>
    <row r="425" customFormat="false" ht="15" hidden="false" customHeight="false" outlineLevel="0" collapsed="false">
      <c r="A425" s="0" t="str">
        <f aca="false">Transactions!A425</f>
        <v>C0108</v>
      </c>
      <c r="B425" s="10" t="n">
        <f aca="false">Transactions!B425</f>
        <v>45491</v>
      </c>
      <c r="C425" s="11" t="n">
        <f aca="false">EOMONTH(SUMPRODUCT(MIN(IF(Transactions!$A$2:$A$608=A425, Transactions!$B$2:$B$608, 9E+099))), -1)+1</f>
        <v>45383</v>
      </c>
      <c r="D425" s="11" t="n">
        <f aca="false">EOMONTH(B425, -1)+1</f>
        <v>45474</v>
      </c>
      <c r="E425" s="0" t="n">
        <f aca="false">DATEDIF(C425, D425, "M")</f>
        <v>3</v>
      </c>
    </row>
    <row r="426" customFormat="false" ht="15" hidden="false" customHeight="false" outlineLevel="0" collapsed="false">
      <c r="A426" s="0" t="str">
        <f aca="false">Transactions!A426</f>
        <v>C0043</v>
      </c>
      <c r="B426" s="10" t="n">
        <f aca="false">Transactions!B426</f>
        <v>45620</v>
      </c>
      <c r="C426" s="11" t="n">
        <f aca="false">EOMONTH(SUMPRODUCT(MIN(IF(Transactions!$A$2:$A$608=A426, Transactions!$B$2:$B$608, 9E+099))), -1)+1</f>
        <v>45352</v>
      </c>
      <c r="D426" s="11" t="n">
        <f aca="false">EOMONTH(B426, -1)+1</f>
        <v>45597</v>
      </c>
      <c r="E426" s="0" t="n">
        <f aca="false">DATEDIF(C426, D426, "M")</f>
        <v>8</v>
      </c>
    </row>
    <row r="427" customFormat="false" ht="15" hidden="false" customHeight="false" outlineLevel="0" collapsed="false">
      <c r="A427" s="0" t="str">
        <f aca="false">Transactions!A427</f>
        <v>C0069</v>
      </c>
      <c r="B427" s="10" t="n">
        <f aca="false">Transactions!B427</f>
        <v>45578</v>
      </c>
      <c r="C427" s="11" t="n">
        <f aca="false">EOMONTH(SUMPRODUCT(MIN(IF(Transactions!$A$2:$A$608=A427, Transactions!$B$2:$B$608, 9E+099))), -1)+1</f>
        <v>45566</v>
      </c>
      <c r="D427" s="11" t="n">
        <f aca="false">EOMONTH(B427, -1)+1</f>
        <v>45566</v>
      </c>
      <c r="E427" s="0" t="n">
        <f aca="false">DATEDIF(C427, D427, "M")</f>
        <v>0</v>
      </c>
    </row>
    <row r="428" customFormat="false" ht="15" hidden="false" customHeight="false" outlineLevel="0" collapsed="false">
      <c r="A428" s="0" t="str">
        <f aca="false">Transactions!A428</f>
        <v>C0089</v>
      </c>
      <c r="B428" s="10" t="n">
        <f aca="false">Transactions!B428</f>
        <v>45672</v>
      </c>
      <c r="C428" s="11" t="n">
        <f aca="false">EOMONTH(SUMPRODUCT(MIN(IF(Transactions!$A$2:$A$608=A428, Transactions!$B$2:$B$608, 9E+099))), -1)+1</f>
        <v>45597</v>
      </c>
      <c r="D428" s="11" t="n">
        <f aca="false">EOMONTH(B428, -1)+1</f>
        <v>45658</v>
      </c>
      <c r="E428" s="0" t="n">
        <f aca="false">DATEDIF(C428, D428, "M")</f>
        <v>2</v>
      </c>
    </row>
    <row r="429" customFormat="false" ht="15" hidden="false" customHeight="false" outlineLevel="0" collapsed="false">
      <c r="A429" s="0" t="str">
        <f aca="false">Transactions!A429</f>
        <v>C0136</v>
      </c>
      <c r="B429" s="10" t="n">
        <f aca="false">Transactions!B429</f>
        <v>45649</v>
      </c>
      <c r="C429" s="11" t="n">
        <f aca="false">EOMONTH(SUMPRODUCT(MIN(IF(Transactions!$A$2:$A$608=A429, Transactions!$B$2:$B$608, 9E+099))), -1)+1</f>
        <v>45627</v>
      </c>
      <c r="D429" s="11" t="n">
        <f aca="false">EOMONTH(B429, -1)+1</f>
        <v>45627</v>
      </c>
      <c r="E429" s="0" t="n">
        <f aca="false">DATEDIF(C429, D429, "M")</f>
        <v>0</v>
      </c>
    </row>
    <row r="430" customFormat="false" ht="15" hidden="false" customHeight="false" outlineLevel="0" collapsed="false">
      <c r="A430" s="0" t="str">
        <f aca="false">Transactions!A430</f>
        <v>C0040</v>
      </c>
      <c r="B430" s="10" t="n">
        <f aca="false">Transactions!B430</f>
        <v>45506</v>
      </c>
      <c r="C430" s="11" t="n">
        <f aca="false">EOMONTH(SUMPRODUCT(MIN(IF(Transactions!$A$2:$A$608=A430, Transactions!$B$2:$B$608, 9E+099))), -1)+1</f>
        <v>45505</v>
      </c>
      <c r="D430" s="11" t="n">
        <f aca="false">EOMONTH(B430, -1)+1</f>
        <v>45505</v>
      </c>
      <c r="E430" s="0" t="n">
        <f aca="false">DATEDIF(C430, D430, "M")</f>
        <v>0</v>
      </c>
    </row>
    <row r="431" customFormat="false" ht="15" hidden="false" customHeight="false" outlineLevel="0" collapsed="false">
      <c r="A431" s="0" t="str">
        <f aca="false">Transactions!A431</f>
        <v>C0047</v>
      </c>
      <c r="B431" s="10" t="n">
        <f aca="false">Transactions!B431</f>
        <v>45666</v>
      </c>
      <c r="C431" s="11" t="n">
        <f aca="false">EOMONTH(SUMPRODUCT(MIN(IF(Transactions!$A$2:$A$608=A431, Transactions!$B$2:$B$608, 9E+099))), -1)+1</f>
        <v>45536</v>
      </c>
      <c r="D431" s="11" t="n">
        <f aca="false">EOMONTH(B431, -1)+1</f>
        <v>45658</v>
      </c>
      <c r="E431" s="0" t="n">
        <f aca="false">DATEDIF(C431, D431, "M")</f>
        <v>4</v>
      </c>
    </row>
    <row r="432" customFormat="false" ht="15" hidden="false" customHeight="false" outlineLevel="0" collapsed="false">
      <c r="A432" s="0" t="str">
        <f aca="false">Transactions!A432</f>
        <v>C0105</v>
      </c>
      <c r="B432" s="10" t="n">
        <f aca="false">Transactions!B432</f>
        <v>45513</v>
      </c>
      <c r="C432" s="11" t="n">
        <f aca="false">EOMONTH(SUMPRODUCT(MIN(IF(Transactions!$A$2:$A$608=A432, Transactions!$B$2:$B$608, 9E+099))), -1)+1</f>
        <v>45292</v>
      </c>
      <c r="D432" s="11" t="n">
        <f aca="false">EOMONTH(B432, -1)+1</f>
        <v>45505</v>
      </c>
      <c r="E432" s="0" t="n">
        <f aca="false">DATEDIF(C432, D432, "M")</f>
        <v>7</v>
      </c>
    </row>
    <row r="433" customFormat="false" ht="15" hidden="false" customHeight="false" outlineLevel="0" collapsed="false">
      <c r="A433" s="0" t="str">
        <f aca="false">Transactions!A433</f>
        <v>C0130</v>
      </c>
      <c r="B433" s="10" t="n">
        <f aca="false">Transactions!B433</f>
        <v>45690</v>
      </c>
      <c r="C433" s="11" t="n">
        <f aca="false">EOMONTH(SUMPRODUCT(MIN(IF(Transactions!$A$2:$A$608=A433, Transactions!$B$2:$B$608, 9E+099))), -1)+1</f>
        <v>45505</v>
      </c>
      <c r="D433" s="11" t="n">
        <f aca="false">EOMONTH(B433, -1)+1</f>
        <v>45689</v>
      </c>
      <c r="E433" s="0" t="n">
        <f aca="false">DATEDIF(C433, D433, "M")</f>
        <v>6</v>
      </c>
    </row>
    <row r="434" customFormat="false" ht="15" hidden="false" customHeight="false" outlineLevel="0" collapsed="false">
      <c r="A434" s="0" t="str">
        <f aca="false">Transactions!A434</f>
        <v>C0066</v>
      </c>
      <c r="B434" s="10" t="n">
        <f aca="false">Transactions!B434</f>
        <v>45406</v>
      </c>
      <c r="C434" s="11" t="n">
        <f aca="false">EOMONTH(SUMPRODUCT(MIN(IF(Transactions!$A$2:$A$608=A434, Transactions!$B$2:$B$608, 9E+099))), -1)+1</f>
        <v>45292</v>
      </c>
      <c r="D434" s="11" t="n">
        <f aca="false">EOMONTH(B434, -1)+1</f>
        <v>45383</v>
      </c>
      <c r="E434" s="0" t="n">
        <f aca="false">DATEDIF(C434, D434, "M")</f>
        <v>3</v>
      </c>
    </row>
    <row r="435" customFormat="false" ht="15" hidden="false" customHeight="false" outlineLevel="0" collapsed="false">
      <c r="A435" s="0" t="str">
        <f aca="false">Transactions!A435</f>
        <v>C0123</v>
      </c>
      <c r="B435" s="10" t="n">
        <f aca="false">Transactions!B435</f>
        <v>45363</v>
      </c>
      <c r="C435" s="11" t="n">
        <f aca="false">EOMONTH(SUMPRODUCT(MIN(IF(Transactions!$A$2:$A$608=A435, Transactions!$B$2:$B$608, 9E+099))), -1)+1</f>
        <v>45352</v>
      </c>
      <c r="D435" s="11" t="n">
        <f aca="false">EOMONTH(B435, -1)+1</f>
        <v>45352</v>
      </c>
      <c r="E435" s="0" t="n">
        <f aca="false">DATEDIF(C435, D435, "M")</f>
        <v>0</v>
      </c>
    </row>
    <row r="436" customFormat="false" ht="15" hidden="false" customHeight="false" outlineLevel="0" collapsed="false">
      <c r="A436" s="0" t="str">
        <f aca="false">Transactions!A436</f>
        <v>C0128</v>
      </c>
      <c r="B436" s="10" t="n">
        <f aca="false">Transactions!B436</f>
        <v>45675</v>
      </c>
      <c r="C436" s="11" t="n">
        <f aca="false">EOMONTH(SUMPRODUCT(MIN(IF(Transactions!$A$2:$A$608=A436, Transactions!$B$2:$B$608, 9E+099))), -1)+1</f>
        <v>45597</v>
      </c>
      <c r="D436" s="11" t="n">
        <f aca="false">EOMONTH(B436, -1)+1</f>
        <v>45658</v>
      </c>
      <c r="E436" s="0" t="n">
        <f aca="false">DATEDIF(C436, D436, "M")</f>
        <v>2</v>
      </c>
    </row>
    <row r="437" customFormat="false" ht="15" hidden="false" customHeight="false" outlineLevel="0" collapsed="false">
      <c r="A437" s="0" t="str">
        <f aca="false">Transactions!A437</f>
        <v>C0063</v>
      </c>
      <c r="B437" s="10" t="n">
        <f aca="false">Transactions!B437</f>
        <v>45515</v>
      </c>
      <c r="C437" s="11" t="n">
        <f aca="false">EOMONTH(SUMPRODUCT(MIN(IF(Transactions!$A$2:$A$608=A437, Transactions!$B$2:$B$608, 9E+099))), -1)+1</f>
        <v>45323</v>
      </c>
      <c r="D437" s="11" t="n">
        <f aca="false">EOMONTH(B437, -1)+1</f>
        <v>45505</v>
      </c>
      <c r="E437" s="0" t="n">
        <f aca="false">DATEDIF(C437, D437, "M")</f>
        <v>6</v>
      </c>
    </row>
    <row r="438" customFormat="false" ht="15" hidden="false" customHeight="false" outlineLevel="0" collapsed="false">
      <c r="A438" s="0" t="str">
        <f aca="false">Transactions!A438</f>
        <v>C0105</v>
      </c>
      <c r="B438" s="10" t="n">
        <f aca="false">Transactions!B438</f>
        <v>45358</v>
      </c>
      <c r="C438" s="11" t="n">
        <f aca="false">EOMONTH(SUMPRODUCT(MIN(IF(Transactions!$A$2:$A$608=A438, Transactions!$B$2:$B$608, 9E+099))), -1)+1</f>
        <v>45292</v>
      </c>
      <c r="D438" s="11" t="n">
        <f aca="false">EOMONTH(B438, -1)+1</f>
        <v>45352</v>
      </c>
      <c r="E438" s="0" t="n">
        <f aca="false">DATEDIF(C438, D438, "M")</f>
        <v>2</v>
      </c>
    </row>
    <row r="439" customFormat="false" ht="15" hidden="false" customHeight="false" outlineLevel="0" collapsed="false">
      <c r="A439" s="0" t="str">
        <f aca="false">Transactions!A439</f>
        <v>C0094</v>
      </c>
      <c r="B439" s="10" t="n">
        <f aca="false">Transactions!B439</f>
        <v>45603</v>
      </c>
      <c r="C439" s="11" t="n">
        <f aca="false">EOMONTH(SUMPRODUCT(MIN(IF(Transactions!$A$2:$A$608=A439, Transactions!$B$2:$B$608, 9E+099))), -1)+1</f>
        <v>45505</v>
      </c>
      <c r="D439" s="11" t="n">
        <f aca="false">EOMONTH(B439, -1)+1</f>
        <v>45597</v>
      </c>
      <c r="E439" s="0" t="n">
        <f aca="false">DATEDIF(C439, D439, "M")</f>
        <v>3</v>
      </c>
    </row>
    <row r="440" customFormat="false" ht="15" hidden="false" customHeight="false" outlineLevel="0" collapsed="false">
      <c r="A440" s="0" t="str">
        <f aca="false">Transactions!A440</f>
        <v>C0051</v>
      </c>
      <c r="B440" s="10" t="n">
        <f aca="false">Transactions!B440</f>
        <v>45765</v>
      </c>
      <c r="C440" s="11" t="n">
        <f aca="false">EOMONTH(SUMPRODUCT(MIN(IF(Transactions!$A$2:$A$608=A440, Transactions!$B$2:$B$608, 9E+099))), -1)+1</f>
        <v>45505</v>
      </c>
      <c r="D440" s="11" t="n">
        <f aca="false">EOMONTH(B440, -1)+1</f>
        <v>45748</v>
      </c>
      <c r="E440" s="0" t="n">
        <f aca="false">DATEDIF(C440, D440, "M")</f>
        <v>8</v>
      </c>
    </row>
    <row r="441" customFormat="false" ht="15" hidden="false" customHeight="false" outlineLevel="0" collapsed="false">
      <c r="A441" s="0" t="str">
        <f aca="false">Transactions!A441</f>
        <v>C0088</v>
      </c>
      <c r="B441" s="10" t="n">
        <f aca="false">Transactions!B441</f>
        <v>45620</v>
      </c>
      <c r="C441" s="11" t="n">
        <f aca="false">EOMONTH(SUMPRODUCT(MIN(IF(Transactions!$A$2:$A$608=A441, Transactions!$B$2:$B$608, 9E+099))), -1)+1</f>
        <v>45566</v>
      </c>
      <c r="D441" s="11" t="n">
        <f aca="false">EOMONTH(B441, -1)+1</f>
        <v>45597</v>
      </c>
      <c r="E441" s="0" t="n">
        <f aca="false">DATEDIF(C441, D441, "M")</f>
        <v>1</v>
      </c>
    </row>
    <row r="442" customFormat="false" ht="15" hidden="false" customHeight="false" outlineLevel="0" collapsed="false">
      <c r="A442" s="0" t="str">
        <f aca="false">Transactions!A442</f>
        <v>C0125</v>
      </c>
      <c r="B442" s="10" t="n">
        <f aca="false">Transactions!B442</f>
        <v>45435</v>
      </c>
      <c r="C442" s="11" t="n">
        <f aca="false">EOMONTH(SUMPRODUCT(MIN(IF(Transactions!$A$2:$A$608=A442, Transactions!$B$2:$B$608, 9E+099))), -1)+1</f>
        <v>45383</v>
      </c>
      <c r="D442" s="11" t="n">
        <f aca="false">EOMONTH(B442, -1)+1</f>
        <v>45413</v>
      </c>
      <c r="E442" s="0" t="n">
        <f aca="false">DATEDIF(C442, D442, "M")</f>
        <v>1</v>
      </c>
    </row>
    <row r="443" customFormat="false" ht="15" hidden="false" customHeight="false" outlineLevel="0" collapsed="false">
      <c r="A443" s="0" t="str">
        <f aca="false">Transactions!A443</f>
        <v>C0003</v>
      </c>
      <c r="B443" s="10" t="n">
        <f aca="false">Transactions!B443</f>
        <v>45581</v>
      </c>
      <c r="C443" s="11" t="n">
        <f aca="false">EOMONTH(SUMPRODUCT(MIN(IF(Transactions!$A$2:$A$608=A443, Transactions!$B$2:$B$608, 9E+099))), -1)+1</f>
        <v>45536</v>
      </c>
      <c r="D443" s="11" t="n">
        <f aca="false">EOMONTH(B443, -1)+1</f>
        <v>45566</v>
      </c>
      <c r="E443" s="0" t="n">
        <f aca="false">DATEDIF(C443, D443, "M")</f>
        <v>1</v>
      </c>
    </row>
    <row r="444" customFormat="false" ht="15" hidden="false" customHeight="false" outlineLevel="0" collapsed="false">
      <c r="A444" s="0" t="str">
        <f aca="false">Transactions!A444</f>
        <v>C0019</v>
      </c>
      <c r="B444" s="10" t="n">
        <f aca="false">Transactions!B444</f>
        <v>45458</v>
      </c>
      <c r="C444" s="11" t="n">
        <f aca="false">EOMONTH(SUMPRODUCT(MIN(IF(Transactions!$A$2:$A$608=A444, Transactions!$B$2:$B$608, 9E+099))), -1)+1</f>
        <v>45413</v>
      </c>
      <c r="D444" s="11" t="n">
        <f aca="false">EOMONTH(B444, -1)+1</f>
        <v>45444</v>
      </c>
      <c r="E444" s="0" t="n">
        <f aca="false">DATEDIF(C444, D444, "M")</f>
        <v>1</v>
      </c>
    </row>
    <row r="445" customFormat="false" ht="15" hidden="false" customHeight="false" outlineLevel="0" collapsed="false">
      <c r="A445" s="0" t="str">
        <f aca="false">Transactions!A445</f>
        <v>C0148</v>
      </c>
      <c r="B445" s="10" t="n">
        <f aca="false">Transactions!B445</f>
        <v>45359</v>
      </c>
      <c r="C445" s="11" t="n">
        <f aca="false">EOMONTH(SUMPRODUCT(MIN(IF(Transactions!$A$2:$A$608=A445, Transactions!$B$2:$B$608, 9E+099))), -1)+1</f>
        <v>45292</v>
      </c>
      <c r="D445" s="11" t="n">
        <f aca="false">EOMONTH(B445, -1)+1</f>
        <v>45352</v>
      </c>
      <c r="E445" s="0" t="n">
        <f aca="false">DATEDIF(C445, D445, "M")</f>
        <v>2</v>
      </c>
    </row>
    <row r="446" customFormat="false" ht="15" hidden="false" customHeight="false" outlineLevel="0" collapsed="false">
      <c r="A446" s="0" t="str">
        <f aca="false">Transactions!A446</f>
        <v>C0017</v>
      </c>
      <c r="B446" s="10" t="n">
        <f aca="false">Transactions!B446</f>
        <v>45683</v>
      </c>
      <c r="C446" s="11" t="n">
        <f aca="false">EOMONTH(SUMPRODUCT(MIN(IF(Transactions!$A$2:$A$608=A446, Transactions!$B$2:$B$608, 9E+099))), -1)+1</f>
        <v>45536</v>
      </c>
      <c r="D446" s="11" t="n">
        <f aca="false">EOMONTH(B446, -1)+1</f>
        <v>45658</v>
      </c>
      <c r="E446" s="0" t="n">
        <f aca="false">DATEDIF(C446, D446, "M")</f>
        <v>4</v>
      </c>
    </row>
    <row r="447" customFormat="false" ht="15" hidden="false" customHeight="false" outlineLevel="0" collapsed="false">
      <c r="A447" s="0" t="str">
        <f aca="false">Transactions!A447</f>
        <v>C0101</v>
      </c>
      <c r="B447" s="10" t="n">
        <f aca="false">Transactions!B447</f>
        <v>45633</v>
      </c>
      <c r="C447" s="11" t="n">
        <f aca="false">EOMONTH(SUMPRODUCT(MIN(IF(Transactions!$A$2:$A$608=A447, Transactions!$B$2:$B$608, 9E+099))), -1)+1</f>
        <v>45627</v>
      </c>
      <c r="D447" s="11" t="n">
        <f aca="false">EOMONTH(B447, -1)+1</f>
        <v>45627</v>
      </c>
      <c r="E447" s="0" t="n">
        <f aca="false">DATEDIF(C447, D447, "M")</f>
        <v>0</v>
      </c>
    </row>
    <row r="448" customFormat="false" ht="15" hidden="false" customHeight="false" outlineLevel="0" collapsed="false">
      <c r="A448" s="0" t="str">
        <f aca="false">Transactions!A448</f>
        <v>C0040</v>
      </c>
      <c r="B448" s="10" t="n">
        <f aca="false">Transactions!B448</f>
        <v>45541</v>
      </c>
      <c r="C448" s="11" t="n">
        <f aca="false">EOMONTH(SUMPRODUCT(MIN(IF(Transactions!$A$2:$A$608=A448, Transactions!$B$2:$B$608, 9E+099))), -1)+1</f>
        <v>45505</v>
      </c>
      <c r="D448" s="11" t="n">
        <f aca="false">EOMONTH(B448, -1)+1</f>
        <v>45536</v>
      </c>
      <c r="E448" s="0" t="n">
        <f aca="false">DATEDIF(C448, D448, "M")</f>
        <v>1</v>
      </c>
    </row>
    <row r="449" customFormat="false" ht="15" hidden="false" customHeight="false" outlineLevel="0" collapsed="false">
      <c r="A449" s="0" t="str">
        <f aca="false">Transactions!A449</f>
        <v>C0029</v>
      </c>
      <c r="B449" s="10" t="n">
        <f aca="false">Transactions!B449</f>
        <v>45541</v>
      </c>
      <c r="C449" s="11" t="n">
        <f aca="false">EOMONTH(SUMPRODUCT(MIN(IF(Transactions!$A$2:$A$608=A449, Transactions!$B$2:$B$608, 9E+099))), -1)+1</f>
        <v>45474</v>
      </c>
      <c r="D449" s="11" t="n">
        <f aca="false">EOMONTH(B449, -1)+1</f>
        <v>45536</v>
      </c>
      <c r="E449" s="0" t="n">
        <f aca="false">DATEDIF(C449, D449, "M")</f>
        <v>2</v>
      </c>
    </row>
    <row r="450" customFormat="false" ht="15" hidden="false" customHeight="false" outlineLevel="0" collapsed="false">
      <c r="A450" s="0" t="str">
        <f aca="false">Transactions!A450</f>
        <v>C0147</v>
      </c>
      <c r="B450" s="10" t="n">
        <f aca="false">Transactions!B450</f>
        <v>45664</v>
      </c>
      <c r="C450" s="11" t="n">
        <f aca="false">EOMONTH(SUMPRODUCT(MIN(IF(Transactions!$A$2:$A$608=A450, Transactions!$B$2:$B$608, 9E+099))), -1)+1</f>
        <v>45383</v>
      </c>
      <c r="D450" s="11" t="n">
        <f aca="false">EOMONTH(B450, -1)+1</f>
        <v>45658</v>
      </c>
      <c r="E450" s="0" t="n">
        <f aca="false">DATEDIF(C450, D450, "M")</f>
        <v>9</v>
      </c>
    </row>
    <row r="451" customFormat="false" ht="15" hidden="false" customHeight="false" outlineLevel="0" collapsed="false">
      <c r="A451" s="0" t="str">
        <f aca="false">Transactions!A451</f>
        <v>C0062</v>
      </c>
      <c r="B451" s="10" t="n">
        <f aca="false">Transactions!B451</f>
        <v>45454</v>
      </c>
      <c r="C451" s="11" t="n">
        <f aca="false">EOMONTH(SUMPRODUCT(MIN(IF(Transactions!$A$2:$A$608=A451, Transactions!$B$2:$B$608, 9E+099))), -1)+1</f>
        <v>45413</v>
      </c>
      <c r="D451" s="11" t="n">
        <f aca="false">EOMONTH(B451, -1)+1</f>
        <v>45444</v>
      </c>
      <c r="E451" s="0" t="n">
        <f aca="false">DATEDIF(C451, D451, "M")</f>
        <v>1</v>
      </c>
    </row>
    <row r="452" customFormat="false" ht="15" hidden="false" customHeight="false" outlineLevel="0" collapsed="false">
      <c r="A452" s="0" t="str">
        <f aca="false">Transactions!A452</f>
        <v>C0033</v>
      </c>
      <c r="B452" s="10" t="n">
        <f aca="false">Transactions!B452</f>
        <v>45606</v>
      </c>
      <c r="C452" s="11" t="n">
        <f aca="false">EOMONTH(SUMPRODUCT(MIN(IF(Transactions!$A$2:$A$608=A452, Transactions!$B$2:$B$608, 9E+099))), -1)+1</f>
        <v>45597</v>
      </c>
      <c r="D452" s="11" t="n">
        <f aca="false">EOMONTH(B452, -1)+1</f>
        <v>45597</v>
      </c>
      <c r="E452" s="0" t="n">
        <f aca="false">DATEDIF(C452, D452, "M")</f>
        <v>0</v>
      </c>
    </row>
    <row r="453" customFormat="false" ht="15" hidden="false" customHeight="false" outlineLevel="0" collapsed="false">
      <c r="A453" s="0" t="str">
        <f aca="false">Transactions!A453</f>
        <v>C0109</v>
      </c>
      <c r="B453" s="10" t="n">
        <f aca="false">Transactions!B453</f>
        <v>45714</v>
      </c>
      <c r="C453" s="11" t="n">
        <f aca="false">EOMONTH(SUMPRODUCT(MIN(IF(Transactions!$A$2:$A$608=A453, Transactions!$B$2:$B$608, 9E+099))), -1)+1</f>
        <v>45444</v>
      </c>
      <c r="D453" s="11" t="n">
        <f aca="false">EOMONTH(B453, -1)+1</f>
        <v>45689</v>
      </c>
      <c r="E453" s="0" t="n">
        <f aca="false">DATEDIF(C453, D453, "M")</f>
        <v>8</v>
      </c>
    </row>
    <row r="454" customFormat="false" ht="15" hidden="false" customHeight="false" outlineLevel="0" collapsed="false">
      <c r="A454" s="0" t="str">
        <f aca="false">Transactions!A454</f>
        <v>C0003</v>
      </c>
      <c r="B454" s="10" t="n">
        <f aca="false">Transactions!B454</f>
        <v>45704</v>
      </c>
      <c r="C454" s="11" t="n">
        <f aca="false">EOMONTH(SUMPRODUCT(MIN(IF(Transactions!$A$2:$A$608=A454, Transactions!$B$2:$B$608, 9E+099))), -1)+1</f>
        <v>45536</v>
      </c>
      <c r="D454" s="11" t="n">
        <f aca="false">EOMONTH(B454, -1)+1</f>
        <v>45689</v>
      </c>
      <c r="E454" s="0" t="n">
        <f aca="false">DATEDIF(C454, D454, "M")</f>
        <v>5</v>
      </c>
    </row>
    <row r="455" customFormat="false" ht="15" hidden="false" customHeight="false" outlineLevel="0" collapsed="false">
      <c r="A455" s="0" t="str">
        <f aca="false">Transactions!A455</f>
        <v>C0127</v>
      </c>
      <c r="B455" s="10" t="n">
        <f aca="false">Transactions!B455</f>
        <v>45531</v>
      </c>
      <c r="C455" s="11" t="n">
        <f aca="false">EOMONTH(SUMPRODUCT(MIN(IF(Transactions!$A$2:$A$608=A455, Transactions!$B$2:$B$608, 9E+099))), -1)+1</f>
        <v>45383</v>
      </c>
      <c r="D455" s="11" t="n">
        <f aca="false">EOMONTH(B455, -1)+1</f>
        <v>45505</v>
      </c>
      <c r="E455" s="0" t="n">
        <f aca="false">DATEDIF(C455, D455, "M")</f>
        <v>4</v>
      </c>
    </row>
    <row r="456" customFormat="false" ht="15" hidden="false" customHeight="false" outlineLevel="0" collapsed="false">
      <c r="A456" s="0" t="str">
        <f aca="false">Transactions!A456</f>
        <v>C0005</v>
      </c>
      <c r="B456" s="10" t="n">
        <f aca="false">Transactions!B456</f>
        <v>45461</v>
      </c>
      <c r="C456" s="11" t="n">
        <f aca="false">EOMONTH(SUMPRODUCT(MIN(IF(Transactions!$A$2:$A$608=A456, Transactions!$B$2:$B$608, 9E+099))), -1)+1</f>
        <v>45352</v>
      </c>
      <c r="D456" s="11" t="n">
        <f aca="false">EOMONTH(B456, -1)+1</f>
        <v>45444</v>
      </c>
      <c r="E456" s="0" t="n">
        <f aca="false">DATEDIF(C456, D456, "M")</f>
        <v>3</v>
      </c>
    </row>
    <row r="457" customFormat="false" ht="15" hidden="false" customHeight="false" outlineLevel="0" collapsed="false">
      <c r="A457" s="0" t="str">
        <f aca="false">Transactions!A457</f>
        <v>C0075</v>
      </c>
      <c r="B457" s="10" t="n">
        <f aca="false">Transactions!B457</f>
        <v>45492</v>
      </c>
      <c r="C457" s="11" t="n">
        <f aca="false">EOMONTH(SUMPRODUCT(MIN(IF(Transactions!$A$2:$A$608=A457, Transactions!$B$2:$B$608, 9E+099))), -1)+1</f>
        <v>45444</v>
      </c>
      <c r="D457" s="11" t="n">
        <f aca="false">EOMONTH(B457, -1)+1</f>
        <v>45474</v>
      </c>
      <c r="E457" s="0" t="n">
        <f aca="false">DATEDIF(C457, D457, "M")</f>
        <v>1</v>
      </c>
    </row>
    <row r="458" customFormat="false" ht="15" hidden="false" customHeight="false" outlineLevel="0" collapsed="false">
      <c r="A458" s="0" t="str">
        <f aca="false">Transactions!A458</f>
        <v>C0105</v>
      </c>
      <c r="B458" s="10" t="n">
        <f aca="false">Transactions!B458</f>
        <v>45339</v>
      </c>
      <c r="C458" s="11" t="n">
        <f aca="false">EOMONTH(SUMPRODUCT(MIN(IF(Transactions!$A$2:$A$608=A458, Transactions!$B$2:$B$608, 9E+099))), -1)+1</f>
        <v>45292</v>
      </c>
      <c r="D458" s="11" t="n">
        <f aca="false">EOMONTH(B458, -1)+1</f>
        <v>45323</v>
      </c>
      <c r="E458" s="0" t="n">
        <f aca="false">DATEDIF(C458, D458, "M")</f>
        <v>1</v>
      </c>
    </row>
    <row r="459" customFormat="false" ht="15" hidden="false" customHeight="false" outlineLevel="0" collapsed="false">
      <c r="A459" s="0" t="str">
        <f aca="false">Transactions!A459</f>
        <v>C0127</v>
      </c>
      <c r="B459" s="10" t="n">
        <f aca="false">Transactions!B459</f>
        <v>45593</v>
      </c>
      <c r="C459" s="11" t="n">
        <f aca="false">EOMONTH(SUMPRODUCT(MIN(IF(Transactions!$A$2:$A$608=A459, Transactions!$B$2:$B$608, 9E+099))), -1)+1</f>
        <v>45383</v>
      </c>
      <c r="D459" s="11" t="n">
        <f aca="false">EOMONTH(B459, -1)+1</f>
        <v>45566</v>
      </c>
      <c r="E459" s="0" t="n">
        <f aca="false">DATEDIF(C459, D459, "M")</f>
        <v>6</v>
      </c>
    </row>
    <row r="460" customFormat="false" ht="15" hidden="false" customHeight="false" outlineLevel="0" collapsed="false">
      <c r="A460" s="0" t="str">
        <f aca="false">Transactions!A460</f>
        <v>C0049</v>
      </c>
      <c r="B460" s="10" t="n">
        <f aca="false">Transactions!B460</f>
        <v>45352</v>
      </c>
      <c r="C460" s="11" t="n">
        <f aca="false">EOMONTH(SUMPRODUCT(MIN(IF(Transactions!$A$2:$A$608=A460, Transactions!$B$2:$B$608, 9E+099))), -1)+1</f>
        <v>45323</v>
      </c>
      <c r="D460" s="11" t="n">
        <f aca="false">EOMONTH(B460, -1)+1</f>
        <v>45352</v>
      </c>
      <c r="E460" s="0" t="n">
        <f aca="false">DATEDIF(C460, D460, "M")</f>
        <v>1</v>
      </c>
    </row>
    <row r="461" customFormat="false" ht="15" hidden="false" customHeight="false" outlineLevel="0" collapsed="false">
      <c r="A461" s="0" t="str">
        <f aca="false">Transactions!A461</f>
        <v>C0060</v>
      </c>
      <c r="B461" s="10" t="n">
        <f aca="false">Transactions!B461</f>
        <v>45327</v>
      </c>
      <c r="C461" s="11" t="n">
        <f aca="false">EOMONTH(SUMPRODUCT(MIN(IF(Transactions!$A$2:$A$608=A461, Transactions!$B$2:$B$608, 9E+099))), -1)+1</f>
        <v>45292</v>
      </c>
      <c r="D461" s="11" t="n">
        <f aca="false">EOMONTH(B461, -1)+1</f>
        <v>45323</v>
      </c>
      <c r="E461" s="0" t="n">
        <f aca="false">DATEDIF(C461, D461, "M")</f>
        <v>1</v>
      </c>
    </row>
    <row r="462" customFormat="false" ht="15" hidden="false" customHeight="false" outlineLevel="0" collapsed="false">
      <c r="A462" s="0" t="str">
        <f aca="false">Transactions!A462</f>
        <v>C0022</v>
      </c>
      <c r="B462" s="10" t="n">
        <f aca="false">Transactions!B462</f>
        <v>45568</v>
      </c>
      <c r="C462" s="11" t="n">
        <f aca="false">EOMONTH(SUMPRODUCT(MIN(IF(Transactions!$A$2:$A$608=A462, Transactions!$B$2:$B$608, 9E+099))), -1)+1</f>
        <v>45323</v>
      </c>
      <c r="D462" s="11" t="n">
        <f aca="false">EOMONTH(B462, -1)+1</f>
        <v>45566</v>
      </c>
      <c r="E462" s="0" t="n">
        <f aca="false">DATEDIF(C462, D462, "M")</f>
        <v>8</v>
      </c>
    </row>
    <row r="463" customFormat="false" ht="15" hidden="false" customHeight="false" outlineLevel="0" collapsed="false">
      <c r="A463" s="0" t="str">
        <f aca="false">Transactions!A463</f>
        <v>C0034</v>
      </c>
      <c r="B463" s="10" t="n">
        <f aca="false">Transactions!B463</f>
        <v>45532</v>
      </c>
      <c r="C463" s="11" t="n">
        <f aca="false">EOMONTH(SUMPRODUCT(MIN(IF(Transactions!$A$2:$A$608=A463, Transactions!$B$2:$B$608, 9E+099))), -1)+1</f>
        <v>45474</v>
      </c>
      <c r="D463" s="11" t="n">
        <f aca="false">EOMONTH(B463, -1)+1</f>
        <v>45505</v>
      </c>
      <c r="E463" s="0" t="n">
        <f aca="false">DATEDIF(C463, D463, "M")</f>
        <v>1</v>
      </c>
    </row>
    <row r="464" customFormat="false" ht="15" hidden="false" customHeight="false" outlineLevel="0" collapsed="false">
      <c r="A464" s="0" t="str">
        <f aca="false">Transactions!A464</f>
        <v>C0150</v>
      </c>
      <c r="B464" s="10" t="n">
        <f aca="false">Transactions!B464</f>
        <v>45522</v>
      </c>
      <c r="C464" s="11" t="n">
        <f aca="false">EOMONTH(SUMPRODUCT(MIN(IF(Transactions!$A$2:$A$608=A464, Transactions!$B$2:$B$608, 9E+099))), -1)+1</f>
        <v>45505</v>
      </c>
      <c r="D464" s="11" t="n">
        <f aca="false">EOMONTH(B464, -1)+1</f>
        <v>45505</v>
      </c>
      <c r="E464" s="0" t="n">
        <f aca="false">DATEDIF(C464, D464, "M")</f>
        <v>0</v>
      </c>
    </row>
    <row r="465" customFormat="false" ht="15" hidden="false" customHeight="false" outlineLevel="0" collapsed="false">
      <c r="A465" s="0" t="str">
        <f aca="false">Transactions!A465</f>
        <v>C0001</v>
      </c>
      <c r="B465" s="10" t="n">
        <f aca="false">Transactions!B465</f>
        <v>45641</v>
      </c>
      <c r="C465" s="11" t="n">
        <f aca="false">EOMONTH(SUMPRODUCT(MIN(IF(Transactions!$A$2:$A$608=A465, Transactions!$B$2:$B$608, 9E+099))), -1)+1</f>
        <v>45627</v>
      </c>
      <c r="D465" s="11" t="n">
        <f aca="false">EOMONTH(B465, -1)+1</f>
        <v>45627</v>
      </c>
      <c r="E465" s="0" t="n">
        <f aca="false">DATEDIF(C465, D465, "M")</f>
        <v>0</v>
      </c>
    </row>
    <row r="466" customFormat="false" ht="15" hidden="false" customHeight="false" outlineLevel="0" collapsed="false">
      <c r="A466" s="0" t="str">
        <f aca="false">Transactions!A466</f>
        <v>C0148</v>
      </c>
      <c r="B466" s="10" t="n">
        <f aca="false">Transactions!B466</f>
        <v>45330</v>
      </c>
      <c r="C466" s="11" t="n">
        <f aca="false">EOMONTH(SUMPRODUCT(MIN(IF(Transactions!$A$2:$A$608=A466, Transactions!$B$2:$B$608, 9E+099))), -1)+1</f>
        <v>45292</v>
      </c>
      <c r="D466" s="11" t="n">
        <f aca="false">EOMONTH(B466, -1)+1</f>
        <v>45323</v>
      </c>
      <c r="E466" s="0" t="n">
        <f aca="false">DATEDIF(C466, D466, "M")</f>
        <v>1</v>
      </c>
    </row>
    <row r="467" customFormat="false" ht="15" hidden="false" customHeight="false" outlineLevel="0" collapsed="false">
      <c r="A467" s="0" t="str">
        <f aca="false">Transactions!A467</f>
        <v>C0127</v>
      </c>
      <c r="B467" s="10" t="n">
        <f aca="false">Transactions!B467</f>
        <v>45454</v>
      </c>
      <c r="C467" s="11" t="n">
        <f aca="false">EOMONTH(SUMPRODUCT(MIN(IF(Transactions!$A$2:$A$608=A467, Transactions!$B$2:$B$608, 9E+099))), -1)+1</f>
        <v>45383</v>
      </c>
      <c r="D467" s="11" t="n">
        <f aca="false">EOMONTH(B467, -1)+1</f>
        <v>45444</v>
      </c>
      <c r="E467" s="0" t="n">
        <f aca="false">DATEDIF(C467, D467, "M")</f>
        <v>2</v>
      </c>
    </row>
    <row r="468" customFormat="false" ht="15" hidden="false" customHeight="false" outlineLevel="0" collapsed="false">
      <c r="A468" s="0" t="str">
        <f aca="false">Transactions!A468</f>
        <v>C0109</v>
      </c>
      <c r="B468" s="10" t="n">
        <f aca="false">Transactions!B468</f>
        <v>45589</v>
      </c>
      <c r="C468" s="11" t="n">
        <f aca="false">EOMONTH(SUMPRODUCT(MIN(IF(Transactions!$A$2:$A$608=A468, Transactions!$B$2:$B$608, 9E+099))), -1)+1</f>
        <v>45444</v>
      </c>
      <c r="D468" s="11" t="n">
        <f aca="false">EOMONTH(B468, -1)+1</f>
        <v>45566</v>
      </c>
      <c r="E468" s="0" t="n">
        <f aca="false">DATEDIF(C468, D468, "M")</f>
        <v>4</v>
      </c>
    </row>
    <row r="469" customFormat="false" ht="15" hidden="false" customHeight="false" outlineLevel="0" collapsed="false">
      <c r="A469" s="0" t="str">
        <f aca="false">Transactions!A469</f>
        <v>C0122</v>
      </c>
      <c r="B469" s="10" t="n">
        <f aca="false">Transactions!B469</f>
        <v>45580</v>
      </c>
      <c r="C469" s="11" t="n">
        <f aca="false">EOMONTH(SUMPRODUCT(MIN(IF(Transactions!$A$2:$A$608=A469, Transactions!$B$2:$B$608, 9E+099))), -1)+1</f>
        <v>45413</v>
      </c>
      <c r="D469" s="11" t="n">
        <f aca="false">EOMONTH(B469, -1)+1</f>
        <v>45566</v>
      </c>
      <c r="E469" s="0" t="n">
        <f aca="false">DATEDIF(C469, D469, "M")</f>
        <v>5</v>
      </c>
    </row>
    <row r="470" customFormat="false" ht="15" hidden="false" customHeight="false" outlineLevel="0" collapsed="false">
      <c r="A470" s="0" t="str">
        <f aca="false">Transactions!A470</f>
        <v>C0023</v>
      </c>
      <c r="B470" s="10" t="n">
        <f aca="false">Transactions!B470</f>
        <v>45323</v>
      </c>
      <c r="C470" s="11" t="n">
        <f aca="false">EOMONTH(SUMPRODUCT(MIN(IF(Transactions!$A$2:$A$608=A470, Transactions!$B$2:$B$608, 9E+099))), -1)+1</f>
        <v>45323</v>
      </c>
      <c r="D470" s="11" t="n">
        <f aca="false">EOMONTH(B470, -1)+1</f>
        <v>45323</v>
      </c>
      <c r="E470" s="0" t="n">
        <f aca="false">DATEDIF(C470, D470, "M")</f>
        <v>0</v>
      </c>
    </row>
    <row r="471" customFormat="false" ht="15" hidden="false" customHeight="false" outlineLevel="0" collapsed="false">
      <c r="A471" s="0" t="str">
        <f aca="false">Transactions!A471</f>
        <v>C0014</v>
      </c>
      <c r="B471" s="10" t="n">
        <f aca="false">Transactions!B471</f>
        <v>45306</v>
      </c>
      <c r="C471" s="11" t="n">
        <f aca="false">EOMONTH(SUMPRODUCT(MIN(IF(Transactions!$A$2:$A$608=A471, Transactions!$B$2:$B$608, 9E+099))), -1)+1</f>
        <v>45292</v>
      </c>
      <c r="D471" s="11" t="n">
        <f aca="false">EOMONTH(B471, -1)+1</f>
        <v>45292</v>
      </c>
      <c r="E471" s="0" t="n">
        <f aca="false">DATEDIF(C471, D471, "M")</f>
        <v>0</v>
      </c>
    </row>
    <row r="472" customFormat="false" ht="15" hidden="false" customHeight="false" outlineLevel="0" collapsed="false">
      <c r="A472" s="0" t="str">
        <f aca="false">Transactions!A472</f>
        <v>C0061</v>
      </c>
      <c r="B472" s="10" t="n">
        <f aca="false">Transactions!B472</f>
        <v>45642</v>
      </c>
      <c r="C472" s="11" t="n">
        <f aca="false">EOMONTH(SUMPRODUCT(MIN(IF(Transactions!$A$2:$A$608=A472, Transactions!$B$2:$B$608, 9E+099))), -1)+1</f>
        <v>45627</v>
      </c>
      <c r="D472" s="11" t="n">
        <f aca="false">EOMONTH(B472, -1)+1</f>
        <v>45627</v>
      </c>
      <c r="E472" s="0" t="n">
        <f aca="false">DATEDIF(C472, D472, "M")</f>
        <v>0</v>
      </c>
    </row>
    <row r="473" customFormat="false" ht="15" hidden="false" customHeight="false" outlineLevel="0" collapsed="false">
      <c r="A473" s="0" t="str">
        <f aca="false">Transactions!A473</f>
        <v>C0040</v>
      </c>
      <c r="B473" s="10" t="n">
        <f aca="false">Transactions!B473</f>
        <v>45651</v>
      </c>
      <c r="C473" s="11" t="n">
        <f aca="false">EOMONTH(SUMPRODUCT(MIN(IF(Transactions!$A$2:$A$608=A473, Transactions!$B$2:$B$608, 9E+099))), -1)+1</f>
        <v>45505</v>
      </c>
      <c r="D473" s="11" t="n">
        <f aca="false">EOMONTH(B473, -1)+1</f>
        <v>45627</v>
      </c>
      <c r="E473" s="0" t="n">
        <f aca="false">DATEDIF(C473, D473, "M")</f>
        <v>4</v>
      </c>
    </row>
    <row r="474" customFormat="false" ht="15" hidden="false" customHeight="false" outlineLevel="0" collapsed="false">
      <c r="A474" s="0" t="str">
        <f aca="false">Transactions!A474</f>
        <v>C0047</v>
      </c>
      <c r="B474" s="10" t="n">
        <f aca="false">Transactions!B474</f>
        <v>45700</v>
      </c>
      <c r="C474" s="11" t="n">
        <f aca="false">EOMONTH(SUMPRODUCT(MIN(IF(Transactions!$A$2:$A$608=A474, Transactions!$B$2:$B$608, 9E+099))), -1)+1</f>
        <v>45536</v>
      </c>
      <c r="D474" s="11" t="n">
        <f aca="false">EOMONTH(B474, -1)+1</f>
        <v>45689</v>
      </c>
      <c r="E474" s="0" t="n">
        <f aca="false">DATEDIF(C474, D474, "M")</f>
        <v>5</v>
      </c>
    </row>
    <row r="475" customFormat="false" ht="15" hidden="false" customHeight="false" outlineLevel="0" collapsed="false">
      <c r="A475" s="0" t="str">
        <f aca="false">Transactions!A475</f>
        <v>C0059</v>
      </c>
      <c r="B475" s="10" t="n">
        <f aca="false">Transactions!B475</f>
        <v>45568</v>
      </c>
      <c r="C475" s="11" t="n">
        <f aca="false">EOMONTH(SUMPRODUCT(MIN(IF(Transactions!$A$2:$A$608=A475, Transactions!$B$2:$B$608, 9E+099))), -1)+1</f>
        <v>45536</v>
      </c>
      <c r="D475" s="11" t="n">
        <f aca="false">EOMONTH(B475, -1)+1</f>
        <v>45566</v>
      </c>
      <c r="E475" s="0" t="n">
        <f aca="false">DATEDIF(C475, D475, "M")</f>
        <v>1</v>
      </c>
    </row>
    <row r="476" customFormat="false" ht="15" hidden="false" customHeight="false" outlineLevel="0" collapsed="false">
      <c r="A476" s="0" t="str">
        <f aca="false">Transactions!A476</f>
        <v>C0062</v>
      </c>
      <c r="B476" s="10" t="n">
        <f aca="false">Transactions!B476</f>
        <v>45474</v>
      </c>
      <c r="C476" s="11" t="n">
        <f aca="false">EOMONTH(SUMPRODUCT(MIN(IF(Transactions!$A$2:$A$608=A476, Transactions!$B$2:$B$608, 9E+099))), -1)+1</f>
        <v>45413</v>
      </c>
      <c r="D476" s="11" t="n">
        <f aca="false">EOMONTH(B476, -1)+1</f>
        <v>45474</v>
      </c>
      <c r="E476" s="0" t="n">
        <f aca="false">DATEDIF(C476, D476, "M")</f>
        <v>2</v>
      </c>
    </row>
    <row r="477" customFormat="false" ht="15" hidden="false" customHeight="false" outlineLevel="0" collapsed="false">
      <c r="A477" s="0" t="str">
        <f aca="false">Transactions!A477</f>
        <v>C0092</v>
      </c>
      <c r="B477" s="10" t="n">
        <f aca="false">Transactions!B477</f>
        <v>45324</v>
      </c>
      <c r="C477" s="11" t="n">
        <f aca="false">EOMONTH(SUMPRODUCT(MIN(IF(Transactions!$A$2:$A$608=A477, Transactions!$B$2:$B$608, 9E+099))), -1)+1</f>
        <v>45323</v>
      </c>
      <c r="D477" s="11" t="n">
        <f aca="false">EOMONTH(B477, -1)+1</f>
        <v>45323</v>
      </c>
      <c r="E477" s="0" t="n">
        <f aca="false">DATEDIF(C477, D477, "M")</f>
        <v>0</v>
      </c>
    </row>
    <row r="478" customFormat="false" ht="15" hidden="false" customHeight="false" outlineLevel="0" collapsed="false">
      <c r="A478" s="0" t="str">
        <f aca="false">Transactions!A478</f>
        <v>C0058</v>
      </c>
      <c r="B478" s="10" t="n">
        <f aca="false">Transactions!B478</f>
        <v>45712</v>
      </c>
      <c r="C478" s="11" t="n">
        <f aca="false">EOMONTH(SUMPRODUCT(MIN(IF(Transactions!$A$2:$A$608=A478, Transactions!$B$2:$B$608, 9E+099))), -1)+1</f>
        <v>45597</v>
      </c>
      <c r="D478" s="11" t="n">
        <f aca="false">EOMONTH(B478, -1)+1</f>
        <v>45689</v>
      </c>
      <c r="E478" s="0" t="n">
        <f aca="false">DATEDIF(C478, D478, "M")</f>
        <v>3</v>
      </c>
    </row>
    <row r="479" customFormat="false" ht="15" hidden="false" customHeight="false" outlineLevel="0" collapsed="false">
      <c r="A479" s="0" t="str">
        <f aca="false">Transactions!A479</f>
        <v>C0133</v>
      </c>
      <c r="B479" s="10" t="n">
        <f aca="false">Transactions!B479</f>
        <v>45480</v>
      </c>
      <c r="C479" s="11" t="n">
        <f aca="false">EOMONTH(SUMPRODUCT(MIN(IF(Transactions!$A$2:$A$608=A479, Transactions!$B$2:$B$608, 9E+099))), -1)+1</f>
        <v>45413</v>
      </c>
      <c r="D479" s="11" t="n">
        <f aca="false">EOMONTH(B479, -1)+1</f>
        <v>45474</v>
      </c>
      <c r="E479" s="0" t="n">
        <f aca="false">DATEDIF(C479, D479, "M")</f>
        <v>2</v>
      </c>
    </row>
    <row r="480" customFormat="false" ht="15" hidden="false" customHeight="false" outlineLevel="0" collapsed="false">
      <c r="A480" s="0" t="str">
        <f aca="false">Transactions!A480</f>
        <v>C0094</v>
      </c>
      <c r="B480" s="10" t="n">
        <f aca="false">Transactions!B480</f>
        <v>45710</v>
      </c>
      <c r="C480" s="11" t="n">
        <f aca="false">EOMONTH(SUMPRODUCT(MIN(IF(Transactions!$A$2:$A$608=A480, Transactions!$B$2:$B$608, 9E+099))), -1)+1</f>
        <v>45505</v>
      </c>
      <c r="D480" s="11" t="n">
        <f aca="false">EOMONTH(B480, -1)+1</f>
        <v>45689</v>
      </c>
      <c r="E480" s="0" t="n">
        <f aca="false">DATEDIF(C480, D480, "M")</f>
        <v>6</v>
      </c>
    </row>
    <row r="481" customFormat="false" ht="15" hidden="false" customHeight="false" outlineLevel="0" collapsed="false">
      <c r="A481" s="0" t="str">
        <f aca="false">Transactions!A481</f>
        <v>C0017</v>
      </c>
      <c r="B481" s="10" t="n">
        <f aca="false">Transactions!B481</f>
        <v>45553</v>
      </c>
      <c r="C481" s="11" t="n">
        <f aca="false">EOMONTH(SUMPRODUCT(MIN(IF(Transactions!$A$2:$A$608=A481, Transactions!$B$2:$B$608, 9E+099))), -1)+1</f>
        <v>45536</v>
      </c>
      <c r="D481" s="11" t="n">
        <f aca="false">EOMONTH(B481, -1)+1</f>
        <v>45536</v>
      </c>
      <c r="E481" s="0" t="n">
        <f aca="false">DATEDIF(C481, D481, "M")</f>
        <v>0</v>
      </c>
    </row>
    <row r="482" customFormat="false" ht="15" hidden="false" customHeight="false" outlineLevel="0" collapsed="false">
      <c r="A482" s="0" t="str">
        <f aca="false">Transactions!A482</f>
        <v>C0146</v>
      </c>
      <c r="B482" s="10" t="n">
        <f aca="false">Transactions!B482</f>
        <v>45562</v>
      </c>
      <c r="C482" s="11" t="n">
        <f aca="false">EOMONTH(SUMPRODUCT(MIN(IF(Transactions!$A$2:$A$608=A482, Transactions!$B$2:$B$608, 9E+099))), -1)+1</f>
        <v>45505</v>
      </c>
      <c r="D482" s="11" t="n">
        <f aca="false">EOMONTH(B482, -1)+1</f>
        <v>45536</v>
      </c>
      <c r="E482" s="0" t="n">
        <f aca="false">DATEDIF(C482, D482, "M")</f>
        <v>1</v>
      </c>
    </row>
    <row r="483" customFormat="false" ht="15" hidden="false" customHeight="false" outlineLevel="0" collapsed="false">
      <c r="A483" s="0" t="str">
        <f aca="false">Transactions!A483</f>
        <v>C0089</v>
      </c>
      <c r="B483" s="10" t="n">
        <f aca="false">Transactions!B483</f>
        <v>45713</v>
      </c>
      <c r="C483" s="11" t="n">
        <f aca="false">EOMONTH(SUMPRODUCT(MIN(IF(Transactions!$A$2:$A$608=A483, Transactions!$B$2:$B$608, 9E+099))), -1)+1</f>
        <v>45597</v>
      </c>
      <c r="D483" s="11" t="n">
        <f aca="false">EOMONTH(B483, -1)+1</f>
        <v>45689</v>
      </c>
      <c r="E483" s="0" t="n">
        <f aca="false">DATEDIF(C483, D483, "M")</f>
        <v>3</v>
      </c>
    </row>
    <row r="484" customFormat="false" ht="15" hidden="false" customHeight="false" outlineLevel="0" collapsed="false">
      <c r="A484" s="0" t="str">
        <f aca="false">Transactions!A484</f>
        <v>C0100</v>
      </c>
      <c r="B484" s="10" t="n">
        <f aca="false">Transactions!B484</f>
        <v>45423</v>
      </c>
      <c r="C484" s="11" t="n">
        <f aca="false">EOMONTH(SUMPRODUCT(MIN(IF(Transactions!$A$2:$A$608=A484, Transactions!$B$2:$B$608, 9E+099))), -1)+1</f>
        <v>45413</v>
      </c>
      <c r="D484" s="11" t="n">
        <f aca="false">EOMONTH(B484, -1)+1</f>
        <v>45413</v>
      </c>
      <c r="E484" s="0" t="n">
        <f aca="false">DATEDIF(C484, D484, "M")</f>
        <v>0</v>
      </c>
    </row>
    <row r="485" customFormat="false" ht="15" hidden="false" customHeight="false" outlineLevel="0" collapsed="false">
      <c r="A485" s="0" t="str">
        <f aca="false">Transactions!A485</f>
        <v>C0066</v>
      </c>
      <c r="B485" s="10" t="n">
        <f aca="false">Transactions!B485</f>
        <v>45325</v>
      </c>
      <c r="C485" s="11" t="n">
        <f aca="false">EOMONTH(SUMPRODUCT(MIN(IF(Transactions!$A$2:$A$608=A485, Transactions!$B$2:$B$608, 9E+099))), -1)+1</f>
        <v>45292</v>
      </c>
      <c r="D485" s="11" t="n">
        <f aca="false">EOMONTH(B485, -1)+1</f>
        <v>45323</v>
      </c>
      <c r="E485" s="0" t="n">
        <f aca="false">DATEDIF(C485, D485, "M")</f>
        <v>1</v>
      </c>
    </row>
    <row r="486" customFormat="false" ht="15" hidden="false" customHeight="false" outlineLevel="0" collapsed="false">
      <c r="A486" s="0" t="str">
        <f aca="false">Transactions!A486</f>
        <v>C0055</v>
      </c>
      <c r="B486" s="10" t="n">
        <f aca="false">Transactions!B486</f>
        <v>45694</v>
      </c>
      <c r="C486" s="11" t="n">
        <f aca="false">EOMONTH(SUMPRODUCT(MIN(IF(Transactions!$A$2:$A$608=A486, Transactions!$B$2:$B$608, 9E+099))), -1)+1</f>
        <v>45505</v>
      </c>
      <c r="D486" s="11" t="n">
        <f aca="false">EOMONTH(B486, -1)+1</f>
        <v>45689</v>
      </c>
      <c r="E486" s="0" t="n">
        <f aca="false">DATEDIF(C486, D486, "M")</f>
        <v>6</v>
      </c>
    </row>
    <row r="487" customFormat="false" ht="15" hidden="false" customHeight="false" outlineLevel="0" collapsed="false">
      <c r="A487" s="0" t="str">
        <f aca="false">Transactions!A487</f>
        <v>C0130</v>
      </c>
      <c r="B487" s="10" t="n">
        <f aca="false">Transactions!B487</f>
        <v>45631</v>
      </c>
      <c r="C487" s="11" t="n">
        <f aca="false">EOMONTH(SUMPRODUCT(MIN(IF(Transactions!$A$2:$A$608=A487, Transactions!$B$2:$B$608, 9E+099))), -1)+1</f>
        <v>45505</v>
      </c>
      <c r="D487" s="11" t="n">
        <f aca="false">EOMONTH(B487, -1)+1</f>
        <v>45627</v>
      </c>
      <c r="E487" s="0" t="n">
        <f aca="false">DATEDIF(C487, D487, "M")</f>
        <v>4</v>
      </c>
    </row>
    <row r="488" customFormat="false" ht="15" hidden="false" customHeight="false" outlineLevel="0" collapsed="false">
      <c r="A488" s="0" t="str">
        <f aca="false">Transactions!A488</f>
        <v>C0037</v>
      </c>
      <c r="B488" s="10" t="n">
        <f aca="false">Transactions!B488</f>
        <v>45615</v>
      </c>
      <c r="C488" s="11" t="n">
        <f aca="false">EOMONTH(SUMPRODUCT(MIN(IF(Transactions!$A$2:$A$608=A488, Transactions!$B$2:$B$608, 9E+099))), -1)+1</f>
        <v>45597</v>
      </c>
      <c r="D488" s="11" t="n">
        <f aca="false">EOMONTH(B488, -1)+1</f>
        <v>45597</v>
      </c>
      <c r="E488" s="0" t="n">
        <f aca="false">DATEDIF(C488, D488, "M")</f>
        <v>0</v>
      </c>
    </row>
    <row r="489" customFormat="false" ht="15" hidden="false" customHeight="false" outlineLevel="0" collapsed="false">
      <c r="A489" s="0" t="str">
        <f aca="false">Transactions!A489</f>
        <v>C0025</v>
      </c>
      <c r="B489" s="10" t="n">
        <f aca="false">Transactions!B489</f>
        <v>45438</v>
      </c>
      <c r="C489" s="11" t="n">
        <f aca="false">EOMONTH(SUMPRODUCT(MIN(IF(Transactions!$A$2:$A$608=A489, Transactions!$B$2:$B$608, 9E+099))), -1)+1</f>
        <v>45413</v>
      </c>
      <c r="D489" s="11" t="n">
        <f aca="false">EOMONTH(B489, -1)+1</f>
        <v>45413</v>
      </c>
      <c r="E489" s="0" t="n">
        <f aca="false">DATEDIF(C489, D489, "M")</f>
        <v>0</v>
      </c>
    </row>
    <row r="490" customFormat="false" ht="15" hidden="false" customHeight="false" outlineLevel="0" collapsed="false">
      <c r="A490" s="0" t="str">
        <f aca="false">Transactions!A490</f>
        <v>C0059</v>
      </c>
      <c r="B490" s="10" t="n">
        <f aca="false">Transactions!B490</f>
        <v>45545</v>
      </c>
      <c r="C490" s="11" t="n">
        <f aca="false">EOMONTH(SUMPRODUCT(MIN(IF(Transactions!$A$2:$A$608=A490, Transactions!$B$2:$B$608, 9E+099))), -1)+1</f>
        <v>45536</v>
      </c>
      <c r="D490" s="11" t="n">
        <f aca="false">EOMONTH(B490, -1)+1</f>
        <v>45536</v>
      </c>
      <c r="E490" s="0" t="n">
        <f aca="false">DATEDIF(C490, D490, "M")</f>
        <v>0</v>
      </c>
    </row>
    <row r="491" customFormat="false" ht="15" hidden="false" customHeight="false" outlineLevel="0" collapsed="false">
      <c r="A491" s="0" t="str">
        <f aca="false">Transactions!A491</f>
        <v>C0128</v>
      </c>
      <c r="B491" s="10" t="n">
        <f aca="false">Transactions!B491</f>
        <v>45751</v>
      </c>
      <c r="C491" s="11" t="n">
        <f aca="false">EOMONTH(SUMPRODUCT(MIN(IF(Transactions!$A$2:$A$608=A491, Transactions!$B$2:$B$608, 9E+099))), -1)+1</f>
        <v>45597</v>
      </c>
      <c r="D491" s="11" t="n">
        <f aca="false">EOMONTH(B491, -1)+1</f>
        <v>45748</v>
      </c>
      <c r="E491" s="0" t="n">
        <f aca="false">DATEDIF(C491, D491, "M")</f>
        <v>5</v>
      </c>
    </row>
    <row r="492" customFormat="false" ht="15" hidden="false" customHeight="false" outlineLevel="0" collapsed="false">
      <c r="A492" s="0" t="str">
        <f aca="false">Transactions!A492</f>
        <v>C0079</v>
      </c>
      <c r="B492" s="10" t="n">
        <f aca="false">Transactions!B492</f>
        <v>45572</v>
      </c>
      <c r="C492" s="11" t="n">
        <f aca="false">EOMONTH(SUMPRODUCT(MIN(IF(Transactions!$A$2:$A$608=A492, Transactions!$B$2:$B$608, 9E+099))), -1)+1</f>
        <v>45505</v>
      </c>
      <c r="D492" s="11" t="n">
        <f aca="false">EOMONTH(B492, -1)+1</f>
        <v>45566</v>
      </c>
      <c r="E492" s="0" t="n">
        <f aca="false">DATEDIF(C492, D492, "M")</f>
        <v>2</v>
      </c>
    </row>
    <row r="493" customFormat="false" ht="15" hidden="false" customHeight="false" outlineLevel="0" collapsed="false">
      <c r="A493" s="0" t="str">
        <f aca="false">Transactions!A493</f>
        <v>C0075</v>
      </c>
      <c r="B493" s="10" t="n">
        <f aca="false">Transactions!B493</f>
        <v>45508</v>
      </c>
      <c r="C493" s="11" t="n">
        <f aca="false">EOMONTH(SUMPRODUCT(MIN(IF(Transactions!$A$2:$A$608=A493, Transactions!$B$2:$B$608, 9E+099))), -1)+1</f>
        <v>45444</v>
      </c>
      <c r="D493" s="11" t="n">
        <f aca="false">EOMONTH(B493, -1)+1</f>
        <v>45505</v>
      </c>
      <c r="E493" s="0" t="n">
        <f aca="false">DATEDIF(C493, D493, "M")</f>
        <v>2</v>
      </c>
    </row>
    <row r="494" customFormat="false" ht="15" hidden="false" customHeight="false" outlineLevel="0" collapsed="false">
      <c r="A494" s="0" t="str">
        <f aca="false">Transactions!A494</f>
        <v>C0029</v>
      </c>
      <c r="B494" s="10" t="n">
        <f aca="false">Transactions!B494</f>
        <v>45500</v>
      </c>
      <c r="C494" s="11" t="n">
        <f aca="false">EOMONTH(SUMPRODUCT(MIN(IF(Transactions!$A$2:$A$608=A494, Transactions!$B$2:$B$608, 9E+099))), -1)+1</f>
        <v>45474</v>
      </c>
      <c r="D494" s="11" t="n">
        <f aca="false">EOMONTH(B494, -1)+1</f>
        <v>45474</v>
      </c>
      <c r="E494" s="0" t="n">
        <f aca="false">DATEDIF(C494, D494, "M")</f>
        <v>0</v>
      </c>
    </row>
    <row r="495" customFormat="false" ht="15" hidden="false" customHeight="false" outlineLevel="0" collapsed="false">
      <c r="A495" s="0" t="str">
        <f aca="false">Transactions!A495</f>
        <v>C0149</v>
      </c>
      <c r="B495" s="10" t="n">
        <f aca="false">Transactions!B495</f>
        <v>45488</v>
      </c>
      <c r="C495" s="11" t="n">
        <f aca="false">EOMONTH(SUMPRODUCT(MIN(IF(Transactions!$A$2:$A$608=A495, Transactions!$B$2:$B$608, 9E+099))), -1)+1</f>
        <v>45444</v>
      </c>
      <c r="D495" s="11" t="n">
        <f aca="false">EOMONTH(B495, -1)+1</f>
        <v>45474</v>
      </c>
      <c r="E495" s="0" t="n">
        <f aca="false">DATEDIF(C495, D495, "M")</f>
        <v>1</v>
      </c>
    </row>
    <row r="496" customFormat="false" ht="15" hidden="false" customHeight="false" outlineLevel="0" collapsed="false">
      <c r="A496" s="0" t="str">
        <f aca="false">Transactions!A496</f>
        <v>C0051</v>
      </c>
      <c r="B496" s="10" t="n">
        <f aca="false">Transactions!B496</f>
        <v>45668</v>
      </c>
      <c r="C496" s="11" t="n">
        <f aca="false">EOMONTH(SUMPRODUCT(MIN(IF(Transactions!$A$2:$A$608=A496, Transactions!$B$2:$B$608, 9E+099))), -1)+1</f>
        <v>45505</v>
      </c>
      <c r="D496" s="11" t="n">
        <f aca="false">EOMONTH(B496, -1)+1</f>
        <v>45658</v>
      </c>
      <c r="E496" s="0" t="n">
        <f aca="false">DATEDIF(C496, D496, "M")</f>
        <v>5</v>
      </c>
    </row>
    <row r="497" customFormat="false" ht="15" hidden="false" customHeight="false" outlineLevel="0" collapsed="false">
      <c r="A497" s="0" t="str">
        <f aca="false">Transactions!A497</f>
        <v>C0077</v>
      </c>
      <c r="B497" s="10" t="n">
        <f aca="false">Transactions!B497</f>
        <v>45583</v>
      </c>
      <c r="C497" s="11" t="n">
        <f aca="false">EOMONTH(SUMPRODUCT(MIN(IF(Transactions!$A$2:$A$608=A497, Transactions!$B$2:$B$608, 9E+099))), -1)+1</f>
        <v>45505</v>
      </c>
      <c r="D497" s="11" t="n">
        <f aca="false">EOMONTH(B497, -1)+1</f>
        <v>45566</v>
      </c>
      <c r="E497" s="0" t="n">
        <f aca="false">DATEDIF(C497, D497, "M")</f>
        <v>2</v>
      </c>
    </row>
    <row r="498" customFormat="false" ht="15" hidden="false" customHeight="false" outlineLevel="0" collapsed="false">
      <c r="A498" s="0" t="str">
        <f aca="false">Transactions!A498</f>
        <v>C0087</v>
      </c>
      <c r="B498" s="10" t="n">
        <f aca="false">Transactions!B498</f>
        <v>45634</v>
      </c>
      <c r="C498" s="11" t="n">
        <f aca="false">EOMONTH(SUMPRODUCT(MIN(IF(Transactions!$A$2:$A$608=A498, Transactions!$B$2:$B$608, 9E+099))), -1)+1</f>
        <v>45627</v>
      </c>
      <c r="D498" s="11" t="n">
        <f aca="false">EOMONTH(B498, -1)+1</f>
        <v>45627</v>
      </c>
      <c r="E498" s="0" t="n">
        <f aca="false">DATEDIF(C498, D498, "M")</f>
        <v>0</v>
      </c>
    </row>
    <row r="499" customFormat="false" ht="15" hidden="false" customHeight="false" outlineLevel="0" collapsed="false">
      <c r="A499" s="0" t="str">
        <f aca="false">Transactions!A499</f>
        <v>C0017</v>
      </c>
      <c r="B499" s="10" t="n">
        <f aca="false">Transactions!B499</f>
        <v>45715</v>
      </c>
      <c r="C499" s="11" t="n">
        <f aca="false">EOMONTH(SUMPRODUCT(MIN(IF(Transactions!$A$2:$A$608=A499, Transactions!$B$2:$B$608, 9E+099))), -1)+1</f>
        <v>45536</v>
      </c>
      <c r="D499" s="11" t="n">
        <f aca="false">EOMONTH(B499, -1)+1</f>
        <v>45689</v>
      </c>
      <c r="E499" s="0" t="n">
        <f aca="false">DATEDIF(C499, D499, "M")</f>
        <v>5</v>
      </c>
    </row>
    <row r="500" customFormat="false" ht="15" hidden="false" customHeight="false" outlineLevel="0" collapsed="false">
      <c r="A500" s="0" t="str">
        <f aca="false">Transactions!A500</f>
        <v>C0090</v>
      </c>
      <c r="B500" s="10" t="n">
        <f aca="false">Transactions!B500</f>
        <v>45720</v>
      </c>
      <c r="C500" s="11" t="n">
        <f aca="false">EOMONTH(SUMPRODUCT(MIN(IF(Transactions!$A$2:$A$608=A500, Transactions!$B$2:$B$608, 9E+099))), -1)+1</f>
        <v>45597</v>
      </c>
      <c r="D500" s="11" t="n">
        <f aca="false">EOMONTH(B500, -1)+1</f>
        <v>45717</v>
      </c>
      <c r="E500" s="0" t="n">
        <f aca="false">DATEDIF(C500, D500, "M")</f>
        <v>4</v>
      </c>
    </row>
    <row r="501" customFormat="false" ht="15" hidden="false" customHeight="false" outlineLevel="0" collapsed="false">
      <c r="A501" s="0" t="str">
        <f aca="false">Transactions!A501</f>
        <v>C0071</v>
      </c>
      <c r="B501" s="10" t="n">
        <f aca="false">Transactions!B501</f>
        <v>45727</v>
      </c>
      <c r="C501" s="11" t="n">
        <f aca="false">EOMONTH(SUMPRODUCT(MIN(IF(Transactions!$A$2:$A$608=A501, Transactions!$B$2:$B$608, 9E+099))), -1)+1</f>
        <v>45536</v>
      </c>
      <c r="D501" s="11" t="n">
        <f aca="false">EOMONTH(B501, -1)+1</f>
        <v>45717</v>
      </c>
      <c r="E501" s="0" t="n">
        <f aca="false">DATEDIF(C501, D501, "M")</f>
        <v>6</v>
      </c>
    </row>
    <row r="502" customFormat="false" ht="15" hidden="false" customHeight="false" outlineLevel="0" collapsed="false">
      <c r="A502" s="0" t="str">
        <f aca="false">Transactions!A502</f>
        <v>C0066</v>
      </c>
      <c r="B502" s="10" t="n">
        <f aca="false">Transactions!B502</f>
        <v>45617</v>
      </c>
      <c r="C502" s="11" t="n">
        <f aca="false">EOMONTH(SUMPRODUCT(MIN(IF(Transactions!$A$2:$A$608=A502, Transactions!$B$2:$B$608, 9E+099))), -1)+1</f>
        <v>45292</v>
      </c>
      <c r="D502" s="11" t="n">
        <f aca="false">EOMONTH(B502, -1)+1</f>
        <v>45597</v>
      </c>
      <c r="E502" s="0" t="n">
        <f aca="false">DATEDIF(C502, D502, "M")</f>
        <v>10</v>
      </c>
    </row>
    <row r="503" customFormat="false" ht="15" hidden="false" customHeight="false" outlineLevel="0" collapsed="false">
      <c r="A503" s="0" t="str">
        <f aca="false">Transactions!A503</f>
        <v>C0051</v>
      </c>
      <c r="B503" s="10" t="n">
        <f aca="false">Transactions!B503</f>
        <v>45638</v>
      </c>
      <c r="C503" s="11" t="n">
        <f aca="false">EOMONTH(SUMPRODUCT(MIN(IF(Transactions!$A$2:$A$608=A503, Transactions!$B$2:$B$608, 9E+099))), -1)+1</f>
        <v>45505</v>
      </c>
      <c r="D503" s="11" t="n">
        <f aca="false">EOMONTH(B503, -1)+1</f>
        <v>45627</v>
      </c>
      <c r="E503" s="0" t="n">
        <f aca="false">DATEDIF(C503, D503, "M")</f>
        <v>4</v>
      </c>
    </row>
    <row r="504" customFormat="false" ht="15" hidden="false" customHeight="false" outlineLevel="0" collapsed="false">
      <c r="A504" s="0" t="str">
        <f aca="false">Transactions!A504</f>
        <v>C0025</v>
      </c>
      <c r="B504" s="10" t="n">
        <f aca="false">Transactions!B504</f>
        <v>45481</v>
      </c>
      <c r="C504" s="11" t="n">
        <f aca="false">EOMONTH(SUMPRODUCT(MIN(IF(Transactions!$A$2:$A$608=A504, Transactions!$B$2:$B$608, 9E+099))), -1)+1</f>
        <v>45413</v>
      </c>
      <c r="D504" s="11" t="n">
        <f aca="false">EOMONTH(B504, -1)+1</f>
        <v>45474</v>
      </c>
      <c r="E504" s="0" t="n">
        <f aca="false">DATEDIF(C504, D504, "M")</f>
        <v>2</v>
      </c>
    </row>
    <row r="505" customFormat="false" ht="15" hidden="false" customHeight="false" outlineLevel="0" collapsed="false">
      <c r="A505" s="0" t="str">
        <f aca="false">Transactions!A505</f>
        <v>C0127</v>
      </c>
      <c r="B505" s="10" t="n">
        <f aca="false">Transactions!B505</f>
        <v>45685</v>
      </c>
      <c r="C505" s="11" t="n">
        <f aca="false">EOMONTH(SUMPRODUCT(MIN(IF(Transactions!$A$2:$A$608=A505, Transactions!$B$2:$B$608, 9E+099))), -1)+1</f>
        <v>45383</v>
      </c>
      <c r="D505" s="11" t="n">
        <f aca="false">EOMONTH(B505, -1)+1</f>
        <v>45658</v>
      </c>
      <c r="E505" s="0" t="n">
        <f aca="false">DATEDIF(C505, D505, "M")</f>
        <v>9</v>
      </c>
    </row>
    <row r="506" customFormat="false" ht="15" hidden="false" customHeight="false" outlineLevel="0" collapsed="false">
      <c r="A506" s="0" t="str">
        <f aca="false">Transactions!A506</f>
        <v>C0044</v>
      </c>
      <c r="B506" s="10" t="n">
        <f aca="false">Transactions!B506</f>
        <v>45475</v>
      </c>
      <c r="C506" s="11" t="n">
        <f aca="false">EOMONTH(SUMPRODUCT(MIN(IF(Transactions!$A$2:$A$608=A506, Transactions!$B$2:$B$608, 9E+099))), -1)+1</f>
        <v>45444</v>
      </c>
      <c r="D506" s="11" t="n">
        <f aca="false">EOMONTH(B506, -1)+1</f>
        <v>45474</v>
      </c>
      <c r="E506" s="0" t="n">
        <f aca="false">DATEDIF(C506, D506, "M")</f>
        <v>1</v>
      </c>
    </row>
    <row r="507" customFormat="false" ht="15" hidden="false" customHeight="false" outlineLevel="0" collapsed="false">
      <c r="A507" s="0" t="str">
        <f aca="false">Transactions!A507</f>
        <v>C0110</v>
      </c>
      <c r="B507" s="10" t="n">
        <f aca="false">Transactions!B507</f>
        <v>45463</v>
      </c>
      <c r="C507" s="11" t="n">
        <f aca="false">EOMONTH(SUMPRODUCT(MIN(IF(Transactions!$A$2:$A$608=A507, Transactions!$B$2:$B$608, 9E+099))), -1)+1</f>
        <v>45413</v>
      </c>
      <c r="D507" s="11" t="n">
        <f aca="false">EOMONTH(B507, -1)+1</f>
        <v>45444</v>
      </c>
      <c r="E507" s="0" t="n">
        <f aca="false">DATEDIF(C507, D507, "M")</f>
        <v>1</v>
      </c>
    </row>
    <row r="508" customFormat="false" ht="15" hidden="false" customHeight="false" outlineLevel="0" collapsed="false">
      <c r="A508" s="0" t="str">
        <f aca="false">Transactions!A508</f>
        <v>C0081</v>
      </c>
      <c r="B508" s="10" t="n">
        <f aca="false">Transactions!B508</f>
        <v>45588</v>
      </c>
      <c r="C508" s="11" t="n">
        <f aca="false">EOMONTH(SUMPRODUCT(MIN(IF(Transactions!$A$2:$A$608=A508, Transactions!$B$2:$B$608, 9E+099))), -1)+1</f>
        <v>45323</v>
      </c>
      <c r="D508" s="11" t="n">
        <f aca="false">EOMONTH(B508, -1)+1</f>
        <v>45566</v>
      </c>
      <c r="E508" s="0" t="n">
        <f aca="false">DATEDIF(C508, D508, "M")</f>
        <v>8</v>
      </c>
    </row>
    <row r="509" customFormat="false" ht="15" hidden="false" customHeight="false" outlineLevel="0" collapsed="false">
      <c r="A509" s="0" t="str">
        <f aca="false">Transactions!A509</f>
        <v>C0017</v>
      </c>
      <c r="B509" s="10" t="n">
        <f aca="false">Transactions!B509</f>
        <v>45721</v>
      </c>
      <c r="C509" s="11" t="n">
        <f aca="false">EOMONTH(SUMPRODUCT(MIN(IF(Transactions!$A$2:$A$608=A509, Transactions!$B$2:$B$608, 9E+099))), -1)+1</f>
        <v>45536</v>
      </c>
      <c r="D509" s="11" t="n">
        <f aca="false">EOMONTH(B509, -1)+1</f>
        <v>45717</v>
      </c>
      <c r="E509" s="0" t="n">
        <f aca="false">DATEDIF(C509, D509, "M")</f>
        <v>6</v>
      </c>
    </row>
    <row r="510" customFormat="false" ht="15" hidden="false" customHeight="false" outlineLevel="0" collapsed="false">
      <c r="A510" s="0" t="str">
        <f aca="false">Transactions!A510</f>
        <v>C0142</v>
      </c>
      <c r="B510" s="10" t="n">
        <f aca="false">Transactions!B510</f>
        <v>45586</v>
      </c>
      <c r="C510" s="11" t="n">
        <f aca="false">EOMONTH(SUMPRODUCT(MIN(IF(Transactions!$A$2:$A$608=A510, Transactions!$B$2:$B$608, 9E+099))), -1)+1</f>
        <v>45383</v>
      </c>
      <c r="D510" s="11" t="n">
        <f aca="false">EOMONTH(B510, -1)+1</f>
        <v>45566</v>
      </c>
      <c r="E510" s="0" t="n">
        <f aca="false">DATEDIF(C510, D510, "M")</f>
        <v>6</v>
      </c>
    </row>
    <row r="511" customFormat="false" ht="15" hidden="false" customHeight="false" outlineLevel="0" collapsed="false">
      <c r="A511" s="0" t="str">
        <f aca="false">Transactions!A511</f>
        <v>C0045</v>
      </c>
      <c r="B511" s="10" t="n">
        <f aca="false">Transactions!B511</f>
        <v>45339</v>
      </c>
      <c r="C511" s="11" t="n">
        <f aca="false">EOMONTH(SUMPRODUCT(MIN(IF(Transactions!$A$2:$A$608=A511, Transactions!$B$2:$B$608, 9E+099))), -1)+1</f>
        <v>45323</v>
      </c>
      <c r="D511" s="11" t="n">
        <f aca="false">EOMONTH(B511, -1)+1</f>
        <v>45323</v>
      </c>
      <c r="E511" s="0" t="n">
        <f aca="false">DATEDIF(C511, D511, "M")</f>
        <v>0</v>
      </c>
    </row>
    <row r="512" customFormat="false" ht="15" hidden="false" customHeight="false" outlineLevel="0" collapsed="false">
      <c r="A512" s="0" t="str">
        <f aca="false">Transactions!A512</f>
        <v>C0060</v>
      </c>
      <c r="B512" s="10" t="n">
        <f aca="false">Transactions!B512</f>
        <v>45302</v>
      </c>
      <c r="C512" s="11" t="n">
        <f aca="false">EOMONTH(SUMPRODUCT(MIN(IF(Transactions!$A$2:$A$608=A512, Transactions!$B$2:$B$608, 9E+099))), -1)+1</f>
        <v>45292</v>
      </c>
      <c r="D512" s="11" t="n">
        <f aca="false">EOMONTH(B512, -1)+1</f>
        <v>45292</v>
      </c>
      <c r="E512" s="0" t="n">
        <f aca="false">DATEDIF(C512, D512, "M")</f>
        <v>0</v>
      </c>
    </row>
    <row r="513" customFormat="false" ht="15" hidden="false" customHeight="false" outlineLevel="0" collapsed="false">
      <c r="A513" s="0" t="str">
        <f aca="false">Transactions!A513</f>
        <v>C0027</v>
      </c>
      <c r="B513" s="10" t="n">
        <f aca="false">Transactions!B513</f>
        <v>45708</v>
      </c>
      <c r="C513" s="11" t="n">
        <f aca="false">EOMONTH(SUMPRODUCT(MIN(IF(Transactions!$A$2:$A$608=A513, Transactions!$B$2:$B$608, 9E+099))), -1)+1</f>
        <v>45597</v>
      </c>
      <c r="D513" s="11" t="n">
        <f aca="false">EOMONTH(B513, -1)+1</f>
        <v>45689</v>
      </c>
      <c r="E513" s="0" t="n">
        <f aca="false">DATEDIF(C513, D513, "M")</f>
        <v>3</v>
      </c>
    </row>
    <row r="514" customFormat="false" ht="15" hidden="false" customHeight="false" outlineLevel="0" collapsed="false">
      <c r="A514" s="0" t="str">
        <f aca="false">Transactions!A514</f>
        <v>C0109</v>
      </c>
      <c r="B514" s="10" t="n">
        <f aca="false">Transactions!B514</f>
        <v>45616</v>
      </c>
      <c r="C514" s="11" t="n">
        <f aca="false">EOMONTH(SUMPRODUCT(MIN(IF(Transactions!$A$2:$A$608=A514, Transactions!$B$2:$B$608, 9E+099))), -1)+1</f>
        <v>45444</v>
      </c>
      <c r="D514" s="11" t="n">
        <f aca="false">EOMONTH(B514, -1)+1</f>
        <v>45597</v>
      </c>
      <c r="E514" s="0" t="n">
        <f aca="false">DATEDIF(C514, D514, "M")</f>
        <v>5</v>
      </c>
    </row>
    <row r="515" customFormat="false" ht="15" hidden="false" customHeight="false" outlineLevel="0" collapsed="false">
      <c r="A515" s="0" t="str">
        <f aca="false">Transactions!A515</f>
        <v>C0036</v>
      </c>
      <c r="B515" s="10" t="n">
        <f aca="false">Transactions!B515</f>
        <v>45717</v>
      </c>
      <c r="C515" s="11" t="n">
        <f aca="false">EOMONTH(SUMPRODUCT(MIN(IF(Transactions!$A$2:$A$608=A515, Transactions!$B$2:$B$608, 9E+099))), -1)+1</f>
        <v>45627</v>
      </c>
      <c r="D515" s="11" t="n">
        <f aca="false">EOMONTH(B515, -1)+1</f>
        <v>45717</v>
      </c>
      <c r="E515" s="0" t="n">
        <f aca="false">DATEDIF(C515, D515, "M")</f>
        <v>3</v>
      </c>
    </row>
    <row r="516" customFormat="false" ht="15" hidden="false" customHeight="false" outlineLevel="0" collapsed="false">
      <c r="A516" s="0" t="str">
        <f aca="false">Transactions!A516</f>
        <v>C0115</v>
      </c>
      <c r="B516" s="10" t="n">
        <f aca="false">Transactions!B516</f>
        <v>45352</v>
      </c>
      <c r="C516" s="11" t="n">
        <f aca="false">EOMONTH(SUMPRODUCT(MIN(IF(Transactions!$A$2:$A$608=A516, Transactions!$B$2:$B$608, 9E+099))), -1)+1</f>
        <v>45323</v>
      </c>
      <c r="D516" s="11" t="n">
        <f aca="false">EOMONTH(B516, -1)+1</f>
        <v>45352</v>
      </c>
      <c r="E516" s="0" t="n">
        <f aca="false">DATEDIF(C516, D516, "M")</f>
        <v>1</v>
      </c>
    </row>
    <row r="517" customFormat="false" ht="15" hidden="false" customHeight="false" outlineLevel="0" collapsed="false">
      <c r="A517" s="0" t="str">
        <f aca="false">Transactions!A517</f>
        <v>C0063</v>
      </c>
      <c r="B517" s="10" t="n">
        <f aca="false">Transactions!B517</f>
        <v>45639</v>
      </c>
      <c r="C517" s="11" t="n">
        <f aca="false">EOMONTH(SUMPRODUCT(MIN(IF(Transactions!$A$2:$A$608=A517, Transactions!$B$2:$B$608, 9E+099))), -1)+1</f>
        <v>45323</v>
      </c>
      <c r="D517" s="11" t="n">
        <f aca="false">EOMONTH(B517, -1)+1</f>
        <v>45627</v>
      </c>
      <c r="E517" s="0" t="n">
        <f aca="false">DATEDIF(C517, D517, "M")</f>
        <v>10</v>
      </c>
    </row>
    <row r="518" customFormat="false" ht="15" hidden="false" customHeight="false" outlineLevel="0" collapsed="false">
      <c r="A518" s="0" t="str">
        <f aca="false">Transactions!A518</f>
        <v>C0081</v>
      </c>
      <c r="B518" s="10" t="n">
        <f aca="false">Transactions!B518</f>
        <v>45598</v>
      </c>
      <c r="C518" s="11" t="n">
        <f aca="false">EOMONTH(SUMPRODUCT(MIN(IF(Transactions!$A$2:$A$608=A518, Transactions!$B$2:$B$608, 9E+099))), -1)+1</f>
        <v>45323</v>
      </c>
      <c r="D518" s="11" t="n">
        <f aca="false">EOMONTH(B518, -1)+1</f>
        <v>45597</v>
      </c>
      <c r="E518" s="0" t="n">
        <f aca="false">DATEDIF(C518, D518, "M")</f>
        <v>9</v>
      </c>
    </row>
    <row r="519" customFormat="false" ht="15" hidden="false" customHeight="false" outlineLevel="0" collapsed="false">
      <c r="A519" s="0" t="str">
        <f aca="false">Transactions!A519</f>
        <v>C0080</v>
      </c>
      <c r="B519" s="10" t="n">
        <f aca="false">Transactions!B519</f>
        <v>45396</v>
      </c>
      <c r="C519" s="11" t="n">
        <f aca="false">EOMONTH(SUMPRODUCT(MIN(IF(Transactions!$A$2:$A$608=A519, Transactions!$B$2:$B$608, 9E+099))), -1)+1</f>
        <v>45383</v>
      </c>
      <c r="D519" s="11" t="n">
        <f aca="false">EOMONTH(B519, -1)+1</f>
        <v>45383</v>
      </c>
      <c r="E519" s="0" t="n">
        <f aca="false">DATEDIF(C519, D519, "M")</f>
        <v>0</v>
      </c>
    </row>
    <row r="520" customFormat="false" ht="15" hidden="false" customHeight="false" outlineLevel="0" collapsed="false">
      <c r="A520" s="0" t="str">
        <f aca="false">Transactions!A520</f>
        <v>C0040</v>
      </c>
      <c r="B520" s="10" t="n">
        <f aca="false">Transactions!B520</f>
        <v>45729</v>
      </c>
      <c r="C520" s="11" t="n">
        <f aca="false">EOMONTH(SUMPRODUCT(MIN(IF(Transactions!$A$2:$A$608=A520, Transactions!$B$2:$B$608, 9E+099))), -1)+1</f>
        <v>45505</v>
      </c>
      <c r="D520" s="11" t="n">
        <f aca="false">EOMONTH(B520, -1)+1</f>
        <v>45717</v>
      </c>
      <c r="E520" s="0" t="n">
        <f aca="false">DATEDIF(C520, D520, "M")</f>
        <v>7</v>
      </c>
    </row>
    <row r="521" customFormat="false" ht="15" hidden="false" customHeight="false" outlineLevel="0" collapsed="false">
      <c r="A521" s="0" t="str">
        <f aca="false">Transactions!A521</f>
        <v>C0062</v>
      </c>
      <c r="B521" s="10" t="n">
        <f aca="false">Transactions!B521</f>
        <v>45438</v>
      </c>
      <c r="C521" s="11" t="n">
        <f aca="false">EOMONTH(SUMPRODUCT(MIN(IF(Transactions!$A$2:$A$608=A521, Transactions!$B$2:$B$608, 9E+099))), -1)+1</f>
        <v>45413</v>
      </c>
      <c r="D521" s="11" t="n">
        <f aca="false">EOMONTH(B521, -1)+1</f>
        <v>45413</v>
      </c>
      <c r="E521" s="0" t="n">
        <f aca="false">DATEDIF(C521, D521, "M")</f>
        <v>0</v>
      </c>
    </row>
    <row r="522" customFormat="false" ht="15" hidden="false" customHeight="false" outlineLevel="0" collapsed="false">
      <c r="A522" s="0" t="str">
        <f aca="false">Transactions!A522</f>
        <v>C0053</v>
      </c>
      <c r="B522" s="10" t="n">
        <f aca="false">Transactions!B522</f>
        <v>45520</v>
      </c>
      <c r="C522" s="11" t="n">
        <f aca="false">EOMONTH(SUMPRODUCT(MIN(IF(Transactions!$A$2:$A$608=A522, Transactions!$B$2:$B$608, 9E+099))), -1)+1</f>
        <v>45505</v>
      </c>
      <c r="D522" s="11" t="n">
        <f aca="false">EOMONTH(B522, -1)+1</f>
        <v>45505</v>
      </c>
      <c r="E522" s="0" t="n">
        <f aca="false">DATEDIF(C522, D522, "M")</f>
        <v>0</v>
      </c>
    </row>
    <row r="523" customFormat="false" ht="15" hidden="false" customHeight="false" outlineLevel="0" collapsed="false">
      <c r="A523" s="0" t="str">
        <f aca="false">Transactions!A523</f>
        <v>C0148</v>
      </c>
      <c r="B523" s="10" t="n">
        <f aca="false">Transactions!B523</f>
        <v>45432</v>
      </c>
      <c r="C523" s="11" t="n">
        <f aca="false">EOMONTH(SUMPRODUCT(MIN(IF(Transactions!$A$2:$A$608=A523, Transactions!$B$2:$B$608, 9E+099))), -1)+1</f>
        <v>45292</v>
      </c>
      <c r="D523" s="11" t="n">
        <f aca="false">EOMONTH(B523, -1)+1</f>
        <v>45413</v>
      </c>
      <c r="E523" s="0" t="n">
        <f aca="false">DATEDIF(C523, D523, "M")</f>
        <v>4</v>
      </c>
    </row>
    <row r="524" customFormat="false" ht="15" hidden="false" customHeight="false" outlineLevel="0" collapsed="false">
      <c r="A524" s="0" t="str">
        <f aca="false">Transactions!A524</f>
        <v>C0140</v>
      </c>
      <c r="B524" s="10" t="n">
        <f aca="false">Transactions!B524</f>
        <v>45517</v>
      </c>
      <c r="C524" s="11" t="n">
        <f aca="false">EOMONTH(SUMPRODUCT(MIN(IF(Transactions!$A$2:$A$608=A524, Transactions!$B$2:$B$608, 9E+099))), -1)+1</f>
        <v>45474</v>
      </c>
      <c r="D524" s="11" t="n">
        <f aca="false">EOMONTH(B524, -1)+1</f>
        <v>45505</v>
      </c>
      <c r="E524" s="0" t="n">
        <f aca="false">DATEDIF(C524, D524, "M")</f>
        <v>1</v>
      </c>
    </row>
    <row r="525" customFormat="false" ht="15" hidden="false" customHeight="false" outlineLevel="0" collapsed="false">
      <c r="A525" s="0" t="str">
        <f aca="false">Transactions!A525</f>
        <v>C0067</v>
      </c>
      <c r="B525" s="10" t="n">
        <f aca="false">Transactions!B525</f>
        <v>45507</v>
      </c>
      <c r="C525" s="11" t="n">
        <f aca="false">EOMONTH(SUMPRODUCT(MIN(IF(Transactions!$A$2:$A$608=A525, Transactions!$B$2:$B$608, 9E+099))), -1)+1</f>
        <v>45505</v>
      </c>
      <c r="D525" s="11" t="n">
        <f aca="false">EOMONTH(B525, -1)+1</f>
        <v>45505</v>
      </c>
      <c r="E525" s="0" t="n">
        <f aca="false">DATEDIF(C525, D525, "M")</f>
        <v>0</v>
      </c>
    </row>
    <row r="526" customFormat="false" ht="15" hidden="false" customHeight="false" outlineLevel="0" collapsed="false">
      <c r="A526" s="0" t="str">
        <f aca="false">Transactions!A526</f>
        <v>C0025</v>
      </c>
      <c r="B526" s="10" t="n">
        <f aca="false">Transactions!B526</f>
        <v>45467</v>
      </c>
      <c r="C526" s="11" t="n">
        <f aca="false">EOMONTH(SUMPRODUCT(MIN(IF(Transactions!$A$2:$A$608=A526, Transactions!$B$2:$B$608, 9E+099))), -1)+1</f>
        <v>45413</v>
      </c>
      <c r="D526" s="11" t="n">
        <f aca="false">EOMONTH(B526, -1)+1</f>
        <v>45444</v>
      </c>
      <c r="E526" s="0" t="n">
        <f aca="false">DATEDIF(C526, D526, "M")</f>
        <v>1</v>
      </c>
    </row>
    <row r="527" customFormat="false" ht="15" hidden="false" customHeight="false" outlineLevel="0" collapsed="false">
      <c r="A527" s="0" t="str">
        <f aca="false">Transactions!A527</f>
        <v>C0006</v>
      </c>
      <c r="B527" s="10" t="n">
        <f aca="false">Transactions!B527</f>
        <v>45648</v>
      </c>
      <c r="C527" s="11" t="n">
        <f aca="false">EOMONTH(SUMPRODUCT(MIN(IF(Transactions!$A$2:$A$608=A527, Transactions!$B$2:$B$608, 9E+099))), -1)+1</f>
        <v>45597</v>
      </c>
      <c r="D527" s="11" t="n">
        <f aca="false">EOMONTH(B527, -1)+1</f>
        <v>45627</v>
      </c>
      <c r="E527" s="0" t="n">
        <f aca="false">DATEDIF(C527, D527, "M")</f>
        <v>1</v>
      </c>
    </row>
    <row r="528" customFormat="false" ht="15" hidden="false" customHeight="false" outlineLevel="0" collapsed="false">
      <c r="A528" s="0" t="str">
        <f aca="false">Transactions!A528</f>
        <v>C0093</v>
      </c>
      <c r="B528" s="10" t="n">
        <f aca="false">Transactions!B528</f>
        <v>45401</v>
      </c>
      <c r="C528" s="11" t="n">
        <f aca="false">EOMONTH(SUMPRODUCT(MIN(IF(Transactions!$A$2:$A$608=A528, Transactions!$B$2:$B$608, 9E+099))), -1)+1</f>
        <v>45352</v>
      </c>
      <c r="D528" s="11" t="n">
        <f aca="false">EOMONTH(B528, -1)+1</f>
        <v>45383</v>
      </c>
      <c r="E528" s="0" t="n">
        <f aca="false">DATEDIF(C528, D528, "M")</f>
        <v>1</v>
      </c>
    </row>
    <row r="529" customFormat="false" ht="15" hidden="false" customHeight="false" outlineLevel="0" collapsed="false">
      <c r="A529" s="0" t="str">
        <f aca="false">Transactions!A529</f>
        <v>C0044</v>
      </c>
      <c r="B529" s="10" t="n">
        <f aca="false">Transactions!B529</f>
        <v>45634</v>
      </c>
      <c r="C529" s="11" t="n">
        <f aca="false">EOMONTH(SUMPRODUCT(MIN(IF(Transactions!$A$2:$A$608=A529, Transactions!$B$2:$B$608, 9E+099))), -1)+1</f>
        <v>45444</v>
      </c>
      <c r="D529" s="11" t="n">
        <f aca="false">EOMONTH(B529, -1)+1</f>
        <v>45627</v>
      </c>
      <c r="E529" s="0" t="n">
        <f aca="false">DATEDIF(C529, D529, "M")</f>
        <v>6</v>
      </c>
    </row>
    <row r="530" customFormat="false" ht="15" hidden="false" customHeight="false" outlineLevel="0" collapsed="false">
      <c r="A530" s="0" t="str">
        <f aca="false">Transactions!A530</f>
        <v>C0138</v>
      </c>
      <c r="B530" s="10" t="n">
        <f aca="false">Transactions!B530</f>
        <v>45466</v>
      </c>
      <c r="C530" s="11" t="n">
        <f aca="false">EOMONTH(SUMPRODUCT(MIN(IF(Transactions!$A$2:$A$608=A530, Transactions!$B$2:$B$608, 9E+099))), -1)+1</f>
        <v>45444</v>
      </c>
      <c r="D530" s="11" t="n">
        <f aca="false">EOMONTH(B530, -1)+1</f>
        <v>45444</v>
      </c>
      <c r="E530" s="0" t="n">
        <f aca="false">DATEDIF(C530, D530, "M")</f>
        <v>0</v>
      </c>
    </row>
    <row r="531" customFormat="false" ht="15" hidden="false" customHeight="false" outlineLevel="0" collapsed="false">
      <c r="A531" s="0" t="str">
        <f aca="false">Transactions!A531</f>
        <v>C0144</v>
      </c>
      <c r="B531" s="10" t="n">
        <f aca="false">Transactions!B531</f>
        <v>45739</v>
      </c>
      <c r="C531" s="11" t="n">
        <f aca="false">EOMONTH(SUMPRODUCT(MIN(IF(Transactions!$A$2:$A$608=A531, Transactions!$B$2:$B$608, 9E+099))), -1)+1</f>
        <v>45474</v>
      </c>
      <c r="D531" s="11" t="n">
        <f aca="false">EOMONTH(B531, -1)+1</f>
        <v>45717</v>
      </c>
      <c r="E531" s="0" t="n">
        <f aca="false">DATEDIF(C531, D531, "M")</f>
        <v>8</v>
      </c>
    </row>
    <row r="532" customFormat="false" ht="15" hidden="false" customHeight="false" outlineLevel="0" collapsed="false">
      <c r="A532" s="0" t="str">
        <f aca="false">Transactions!A532</f>
        <v>C0146</v>
      </c>
      <c r="B532" s="10" t="n">
        <f aca="false">Transactions!B532</f>
        <v>45568</v>
      </c>
      <c r="C532" s="11" t="n">
        <f aca="false">EOMONTH(SUMPRODUCT(MIN(IF(Transactions!$A$2:$A$608=A532, Transactions!$B$2:$B$608, 9E+099))), -1)+1</f>
        <v>45505</v>
      </c>
      <c r="D532" s="11" t="n">
        <f aca="false">EOMONTH(B532, -1)+1</f>
        <v>45566</v>
      </c>
      <c r="E532" s="0" t="n">
        <f aca="false">DATEDIF(C532, D532, "M")</f>
        <v>2</v>
      </c>
    </row>
    <row r="533" customFormat="false" ht="15" hidden="false" customHeight="false" outlineLevel="0" collapsed="false">
      <c r="A533" s="0" t="str">
        <f aca="false">Transactions!A533</f>
        <v>C0128</v>
      </c>
      <c r="B533" s="10" t="n">
        <f aca="false">Transactions!B533</f>
        <v>45734</v>
      </c>
      <c r="C533" s="11" t="n">
        <f aca="false">EOMONTH(SUMPRODUCT(MIN(IF(Transactions!$A$2:$A$608=A533, Transactions!$B$2:$B$608, 9E+099))), -1)+1</f>
        <v>45597</v>
      </c>
      <c r="D533" s="11" t="n">
        <f aca="false">EOMONTH(B533, -1)+1</f>
        <v>45717</v>
      </c>
      <c r="E533" s="0" t="n">
        <f aca="false">DATEDIF(C533, D533, "M")</f>
        <v>4</v>
      </c>
    </row>
    <row r="534" customFormat="false" ht="15" hidden="false" customHeight="false" outlineLevel="0" collapsed="false">
      <c r="A534" s="0" t="str">
        <f aca="false">Transactions!A534</f>
        <v>C0005</v>
      </c>
      <c r="B534" s="10" t="n">
        <f aca="false">Transactions!B534</f>
        <v>45438</v>
      </c>
      <c r="C534" s="11" t="n">
        <f aca="false">EOMONTH(SUMPRODUCT(MIN(IF(Transactions!$A$2:$A$608=A534, Transactions!$B$2:$B$608, 9E+099))), -1)+1</f>
        <v>45352</v>
      </c>
      <c r="D534" s="11" t="n">
        <f aca="false">EOMONTH(B534, -1)+1</f>
        <v>45413</v>
      </c>
      <c r="E534" s="0" t="n">
        <f aca="false">DATEDIF(C534, D534, "M")</f>
        <v>2</v>
      </c>
    </row>
    <row r="535" customFormat="false" ht="15" hidden="false" customHeight="false" outlineLevel="0" collapsed="false">
      <c r="A535" s="0" t="str">
        <f aca="false">Transactions!A535</f>
        <v>C0122</v>
      </c>
      <c r="B535" s="10" t="n">
        <f aca="false">Transactions!B535</f>
        <v>45489</v>
      </c>
      <c r="C535" s="11" t="n">
        <f aca="false">EOMONTH(SUMPRODUCT(MIN(IF(Transactions!$A$2:$A$608=A535, Transactions!$B$2:$B$608, 9E+099))), -1)+1</f>
        <v>45413</v>
      </c>
      <c r="D535" s="11" t="n">
        <f aca="false">EOMONTH(B535, -1)+1</f>
        <v>45474</v>
      </c>
      <c r="E535" s="0" t="n">
        <f aca="false">DATEDIF(C535, D535, "M")</f>
        <v>2</v>
      </c>
    </row>
    <row r="536" customFormat="false" ht="15" hidden="false" customHeight="false" outlineLevel="0" collapsed="false">
      <c r="A536" s="0" t="str">
        <f aca="false">Transactions!A536</f>
        <v>C0012</v>
      </c>
      <c r="B536" s="10" t="n">
        <f aca="false">Transactions!B536</f>
        <v>45561</v>
      </c>
      <c r="C536" s="11" t="n">
        <f aca="false">EOMONTH(SUMPRODUCT(MIN(IF(Transactions!$A$2:$A$608=A536, Transactions!$B$2:$B$608, 9E+099))), -1)+1</f>
        <v>45413</v>
      </c>
      <c r="D536" s="11" t="n">
        <f aca="false">EOMONTH(B536, -1)+1</f>
        <v>45536</v>
      </c>
      <c r="E536" s="0" t="n">
        <f aca="false">DATEDIF(C536, D536, "M")</f>
        <v>4</v>
      </c>
    </row>
    <row r="537" customFormat="false" ht="15" hidden="false" customHeight="false" outlineLevel="0" collapsed="false">
      <c r="A537" s="0" t="str">
        <f aca="false">Transactions!A537</f>
        <v>C0112</v>
      </c>
      <c r="B537" s="10" t="n">
        <f aca="false">Transactions!B537</f>
        <v>45357</v>
      </c>
      <c r="C537" s="11" t="n">
        <f aca="false">EOMONTH(SUMPRODUCT(MIN(IF(Transactions!$A$2:$A$608=A537, Transactions!$B$2:$B$608, 9E+099))), -1)+1</f>
        <v>45323</v>
      </c>
      <c r="D537" s="11" t="n">
        <f aca="false">EOMONTH(B537, -1)+1</f>
        <v>45352</v>
      </c>
      <c r="E537" s="0" t="n">
        <f aca="false">DATEDIF(C537, D537, "M")</f>
        <v>1</v>
      </c>
    </row>
    <row r="538" customFormat="false" ht="15" hidden="false" customHeight="false" outlineLevel="0" collapsed="false">
      <c r="A538" s="0" t="str">
        <f aca="false">Transactions!A538</f>
        <v>C0134</v>
      </c>
      <c r="B538" s="10" t="n">
        <f aca="false">Transactions!B538</f>
        <v>45627</v>
      </c>
      <c r="C538" s="11" t="n">
        <f aca="false">EOMONTH(SUMPRODUCT(MIN(IF(Transactions!$A$2:$A$608=A538, Transactions!$B$2:$B$608, 9E+099))), -1)+1</f>
        <v>45627</v>
      </c>
      <c r="D538" s="11" t="n">
        <f aca="false">EOMONTH(B538, -1)+1</f>
        <v>45627</v>
      </c>
      <c r="E538" s="0" t="n">
        <f aca="false">DATEDIF(C538, D538, "M")</f>
        <v>0</v>
      </c>
    </row>
    <row r="539" customFormat="false" ht="15" hidden="false" customHeight="false" outlineLevel="0" collapsed="false">
      <c r="A539" s="0" t="str">
        <f aca="false">Transactions!A539</f>
        <v>C0045</v>
      </c>
      <c r="B539" s="10" t="n">
        <f aca="false">Transactions!B539</f>
        <v>45373</v>
      </c>
      <c r="C539" s="11" t="n">
        <f aca="false">EOMONTH(SUMPRODUCT(MIN(IF(Transactions!$A$2:$A$608=A539, Transactions!$B$2:$B$608, 9E+099))), -1)+1</f>
        <v>45323</v>
      </c>
      <c r="D539" s="11" t="n">
        <f aca="false">EOMONTH(B539, -1)+1</f>
        <v>45352</v>
      </c>
      <c r="E539" s="0" t="n">
        <f aca="false">DATEDIF(C539, D539, "M")</f>
        <v>1</v>
      </c>
    </row>
    <row r="540" customFormat="false" ht="15" hidden="false" customHeight="false" outlineLevel="0" collapsed="false">
      <c r="A540" s="0" t="str">
        <f aca="false">Transactions!A540</f>
        <v>C0027</v>
      </c>
      <c r="B540" s="10" t="n">
        <f aca="false">Transactions!B540</f>
        <v>45622</v>
      </c>
      <c r="C540" s="11" t="n">
        <f aca="false">EOMONTH(SUMPRODUCT(MIN(IF(Transactions!$A$2:$A$608=A540, Transactions!$B$2:$B$608, 9E+099))), -1)+1</f>
        <v>45597</v>
      </c>
      <c r="D540" s="11" t="n">
        <f aca="false">EOMONTH(B540, -1)+1</f>
        <v>45597</v>
      </c>
      <c r="E540" s="0" t="n">
        <f aca="false">DATEDIF(C540, D540, "M")</f>
        <v>0</v>
      </c>
    </row>
    <row r="541" customFormat="false" ht="15" hidden="false" customHeight="false" outlineLevel="0" collapsed="false">
      <c r="A541" s="0" t="str">
        <f aca="false">Transactions!A541</f>
        <v>C0116</v>
      </c>
      <c r="B541" s="10" t="n">
        <f aca="false">Transactions!B541</f>
        <v>45332</v>
      </c>
      <c r="C541" s="11" t="n">
        <f aca="false">EOMONTH(SUMPRODUCT(MIN(IF(Transactions!$A$2:$A$608=A541, Transactions!$B$2:$B$608, 9E+099))), -1)+1</f>
        <v>45323</v>
      </c>
      <c r="D541" s="11" t="n">
        <f aca="false">EOMONTH(B541, -1)+1</f>
        <v>45323</v>
      </c>
      <c r="E541" s="0" t="n">
        <f aca="false">DATEDIF(C541, D541, "M")</f>
        <v>0</v>
      </c>
    </row>
    <row r="542" customFormat="false" ht="15" hidden="false" customHeight="false" outlineLevel="0" collapsed="false">
      <c r="A542" s="0" t="str">
        <f aca="false">Transactions!A542</f>
        <v>C0112</v>
      </c>
      <c r="B542" s="10" t="n">
        <f aca="false">Transactions!B542</f>
        <v>45386</v>
      </c>
      <c r="C542" s="11" t="n">
        <f aca="false">EOMONTH(SUMPRODUCT(MIN(IF(Transactions!$A$2:$A$608=A542, Transactions!$B$2:$B$608, 9E+099))), -1)+1</f>
        <v>45323</v>
      </c>
      <c r="D542" s="11" t="n">
        <f aca="false">EOMONTH(B542, -1)+1</f>
        <v>45383</v>
      </c>
      <c r="E542" s="0" t="n">
        <f aca="false">DATEDIF(C542, D542, "M")</f>
        <v>2</v>
      </c>
    </row>
    <row r="543" customFormat="false" ht="15" hidden="false" customHeight="false" outlineLevel="0" collapsed="false">
      <c r="A543" s="0" t="str">
        <f aca="false">Transactions!A543</f>
        <v>C0065</v>
      </c>
      <c r="B543" s="10" t="n">
        <f aca="false">Transactions!B543</f>
        <v>45659</v>
      </c>
      <c r="C543" s="11" t="n">
        <f aca="false">EOMONTH(SUMPRODUCT(MIN(IF(Transactions!$A$2:$A$608=A543, Transactions!$B$2:$B$608, 9E+099))), -1)+1</f>
        <v>45566</v>
      </c>
      <c r="D543" s="11" t="n">
        <f aca="false">EOMONTH(B543, -1)+1</f>
        <v>45658</v>
      </c>
      <c r="E543" s="0" t="n">
        <f aca="false">DATEDIF(C543, D543, "M")</f>
        <v>3</v>
      </c>
    </row>
    <row r="544" customFormat="false" ht="15" hidden="false" customHeight="false" outlineLevel="0" collapsed="false">
      <c r="A544" s="0" t="str">
        <f aca="false">Transactions!A544</f>
        <v>C0009</v>
      </c>
      <c r="B544" s="10" t="n">
        <f aca="false">Transactions!B544</f>
        <v>45480</v>
      </c>
      <c r="C544" s="11" t="n">
        <f aca="false">EOMONTH(SUMPRODUCT(MIN(IF(Transactions!$A$2:$A$608=A544, Transactions!$B$2:$B$608, 9E+099))), -1)+1</f>
        <v>45413</v>
      </c>
      <c r="D544" s="11" t="n">
        <f aca="false">EOMONTH(B544, -1)+1</f>
        <v>45474</v>
      </c>
      <c r="E544" s="0" t="n">
        <f aca="false">DATEDIF(C544, D544, "M")</f>
        <v>2</v>
      </c>
    </row>
    <row r="545" customFormat="false" ht="15" hidden="false" customHeight="false" outlineLevel="0" collapsed="false">
      <c r="A545" s="0" t="str">
        <f aca="false">Transactions!A545</f>
        <v>C0077</v>
      </c>
      <c r="B545" s="10" t="n">
        <f aca="false">Transactions!B545</f>
        <v>45637</v>
      </c>
      <c r="C545" s="11" t="n">
        <f aca="false">EOMONTH(SUMPRODUCT(MIN(IF(Transactions!$A$2:$A$608=A545, Transactions!$B$2:$B$608, 9E+099))), -1)+1</f>
        <v>45505</v>
      </c>
      <c r="D545" s="11" t="n">
        <f aca="false">EOMONTH(B545, -1)+1</f>
        <v>45627</v>
      </c>
      <c r="E545" s="0" t="n">
        <f aca="false">DATEDIF(C545, D545, "M")</f>
        <v>4</v>
      </c>
    </row>
    <row r="546" customFormat="false" ht="15" hidden="false" customHeight="false" outlineLevel="0" collapsed="false">
      <c r="A546" s="0" t="str">
        <f aca="false">Transactions!A546</f>
        <v>C0101</v>
      </c>
      <c r="B546" s="10" t="n">
        <f aca="false">Transactions!B546</f>
        <v>45730</v>
      </c>
      <c r="C546" s="11" t="n">
        <f aca="false">EOMONTH(SUMPRODUCT(MIN(IF(Transactions!$A$2:$A$608=A546, Transactions!$B$2:$B$608, 9E+099))), -1)+1</f>
        <v>45627</v>
      </c>
      <c r="D546" s="11" t="n">
        <f aca="false">EOMONTH(B546, -1)+1</f>
        <v>45717</v>
      </c>
      <c r="E546" s="0" t="n">
        <f aca="false">DATEDIF(C546, D546, "M")</f>
        <v>3</v>
      </c>
    </row>
    <row r="547" customFormat="false" ht="15" hidden="false" customHeight="false" outlineLevel="0" collapsed="false">
      <c r="A547" s="0" t="str">
        <f aca="false">Transactions!A547</f>
        <v>C0061</v>
      </c>
      <c r="B547" s="10" t="n">
        <f aca="false">Transactions!B547</f>
        <v>45734</v>
      </c>
      <c r="C547" s="11" t="n">
        <f aca="false">EOMONTH(SUMPRODUCT(MIN(IF(Transactions!$A$2:$A$608=A547, Transactions!$B$2:$B$608, 9E+099))), -1)+1</f>
        <v>45627</v>
      </c>
      <c r="D547" s="11" t="n">
        <f aca="false">EOMONTH(B547, -1)+1</f>
        <v>45717</v>
      </c>
      <c r="E547" s="0" t="n">
        <f aca="false">DATEDIF(C547, D547, "M")</f>
        <v>3</v>
      </c>
    </row>
    <row r="548" customFormat="false" ht="15" hidden="false" customHeight="false" outlineLevel="0" collapsed="false">
      <c r="A548" s="0" t="str">
        <f aca="false">Transactions!A548</f>
        <v>C0022</v>
      </c>
      <c r="B548" s="10" t="n">
        <f aca="false">Transactions!B548</f>
        <v>45701</v>
      </c>
      <c r="C548" s="11" t="n">
        <f aca="false">EOMONTH(SUMPRODUCT(MIN(IF(Transactions!$A$2:$A$608=A548, Transactions!$B$2:$B$608, 9E+099))), -1)+1</f>
        <v>45323</v>
      </c>
      <c r="D548" s="11" t="n">
        <f aca="false">EOMONTH(B548, -1)+1</f>
        <v>45689</v>
      </c>
      <c r="E548" s="0" t="n">
        <f aca="false">DATEDIF(C548, D548, "M")</f>
        <v>12</v>
      </c>
    </row>
    <row r="549" customFormat="false" ht="15" hidden="false" customHeight="false" outlineLevel="0" collapsed="false">
      <c r="A549" s="0" t="str">
        <f aca="false">Transactions!A549</f>
        <v>C0098</v>
      </c>
      <c r="B549" s="10" t="n">
        <f aca="false">Transactions!B549</f>
        <v>45704</v>
      </c>
      <c r="C549" s="11" t="n">
        <f aca="false">EOMONTH(SUMPRODUCT(MIN(IF(Transactions!$A$2:$A$608=A549, Transactions!$B$2:$B$608, 9E+099))), -1)+1</f>
        <v>45627</v>
      </c>
      <c r="D549" s="11" t="n">
        <f aca="false">EOMONTH(B549, -1)+1</f>
        <v>45689</v>
      </c>
      <c r="E549" s="0" t="n">
        <f aca="false">DATEDIF(C549, D549, "M")</f>
        <v>2</v>
      </c>
    </row>
    <row r="550" customFormat="false" ht="15" hidden="false" customHeight="false" outlineLevel="0" collapsed="false">
      <c r="A550" s="0" t="str">
        <f aca="false">Transactions!A550</f>
        <v>C0049</v>
      </c>
      <c r="B550" s="10" t="n">
        <f aca="false">Transactions!B550</f>
        <v>45414</v>
      </c>
      <c r="C550" s="11" t="n">
        <f aca="false">EOMONTH(SUMPRODUCT(MIN(IF(Transactions!$A$2:$A$608=A550, Transactions!$B$2:$B$608, 9E+099))), -1)+1</f>
        <v>45323</v>
      </c>
      <c r="D550" s="11" t="n">
        <f aca="false">EOMONTH(B550, -1)+1</f>
        <v>45413</v>
      </c>
      <c r="E550" s="0" t="n">
        <f aca="false">DATEDIF(C550, D550, "M")</f>
        <v>3</v>
      </c>
    </row>
    <row r="551" customFormat="false" ht="15" hidden="false" customHeight="false" outlineLevel="0" collapsed="false">
      <c r="A551" s="0" t="str">
        <f aca="false">Transactions!A551</f>
        <v>C0148</v>
      </c>
      <c r="B551" s="10" t="n">
        <f aca="false">Transactions!B551</f>
        <v>45569</v>
      </c>
      <c r="C551" s="11" t="n">
        <f aca="false">EOMONTH(SUMPRODUCT(MIN(IF(Transactions!$A$2:$A$608=A551, Transactions!$B$2:$B$608, 9E+099))), -1)+1</f>
        <v>45292</v>
      </c>
      <c r="D551" s="11" t="n">
        <f aca="false">EOMONTH(B551, -1)+1</f>
        <v>45566</v>
      </c>
      <c r="E551" s="0" t="n">
        <f aca="false">DATEDIF(C551, D551, "M")</f>
        <v>9</v>
      </c>
    </row>
    <row r="552" customFormat="false" ht="15" hidden="false" customHeight="false" outlineLevel="0" collapsed="false">
      <c r="A552" s="0" t="str">
        <f aca="false">Transactions!A552</f>
        <v>C0027</v>
      </c>
      <c r="B552" s="10" t="n">
        <f aca="false">Transactions!B552</f>
        <v>45630</v>
      </c>
      <c r="C552" s="11" t="n">
        <f aca="false">EOMONTH(SUMPRODUCT(MIN(IF(Transactions!$A$2:$A$608=A552, Transactions!$B$2:$B$608, 9E+099))), -1)+1</f>
        <v>45597</v>
      </c>
      <c r="D552" s="11" t="n">
        <f aca="false">EOMONTH(B552, -1)+1</f>
        <v>45627</v>
      </c>
      <c r="E552" s="0" t="n">
        <f aca="false">DATEDIF(C552, D552, "M")</f>
        <v>1</v>
      </c>
    </row>
    <row r="553" customFormat="false" ht="15" hidden="false" customHeight="false" outlineLevel="0" collapsed="false">
      <c r="A553" s="0" t="str">
        <f aca="false">Transactions!A553</f>
        <v>C0063</v>
      </c>
      <c r="B553" s="10" t="n">
        <f aca="false">Transactions!B553</f>
        <v>45540</v>
      </c>
      <c r="C553" s="11" t="n">
        <f aca="false">EOMONTH(SUMPRODUCT(MIN(IF(Transactions!$A$2:$A$608=A553, Transactions!$B$2:$B$608, 9E+099))), -1)+1</f>
        <v>45323</v>
      </c>
      <c r="D553" s="11" t="n">
        <f aca="false">EOMONTH(B553, -1)+1</f>
        <v>45536</v>
      </c>
      <c r="E553" s="0" t="n">
        <f aca="false">DATEDIF(C553, D553, "M")</f>
        <v>7</v>
      </c>
    </row>
    <row r="554" customFormat="false" ht="15" hidden="false" customHeight="false" outlineLevel="0" collapsed="false">
      <c r="A554" s="0" t="str">
        <f aca="false">Transactions!A554</f>
        <v>C0040</v>
      </c>
      <c r="B554" s="10" t="n">
        <f aca="false">Transactions!B554</f>
        <v>45707</v>
      </c>
      <c r="C554" s="11" t="n">
        <f aca="false">EOMONTH(SUMPRODUCT(MIN(IF(Transactions!$A$2:$A$608=A554, Transactions!$B$2:$B$608, 9E+099))), -1)+1</f>
        <v>45505</v>
      </c>
      <c r="D554" s="11" t="n">
        <f aca="false">EOMONTH(B554, -1)+1</f>
        <v>45689</v>
      </c>
      <c r="E554" s="0" t="n">
        <f aca="false">DATEDIF(C554, D554, "M")</f>
        <v>6</v>
      </c>
    </row>
    <row r="555" customFormat="false" ht="15" hidden="false" customHeight="false" outlineLevel="0" collapsed="false">
      <c r="A555" s="0" t="str">
        <f aca="false">Transactions!A555</f>
        <v>C0029</v>
      </c>
      <c r="B555" s="10" t="n">
        <f aca="false">Transactions!B555</f>
        <v>45511</v>
      </c>
      <c r="C555" s="11" t="n">
        <f aca="false">EOMONTH(SUMPRODUCT(MIN(IF(Transactions!$A$2:$A$608=A555, Transactions!$B$2:$B$608, 9E+099))), -1)+1</f>
        <v>45474</v>
      </c>
      <c r="D555" s="11" t="n">
        <f aca="false">EOMONTH(B555, -1)+1</f>
        <v>45505</v>
      </c>
      <c r="E555" s="0" t="n">
        <f aca="false">DATEDIF(C555, D555, "M")</f>
        <v>1</v>
      </c>
    </row>
    <row r="556" customFormat="false" ht="15" hidden="false" customHeight="false" outlineLevel="0" collapsed="false">
      <c r="A556" s="0" t="str">
        <f aca="false">Transactions!A556</f>
        <v>C0089</v>
      </c>
      <c r="B556" s="10" t="n">
        <f aca="false">Transactions!B556</f>
        <v>45621</v>
      </c>
      <c r="C556" s="11" t="n">
        <f aca="false">EOMONTH(SUMPRODUCT(MIN(IF(Transactions!$A$2:$A$608=A556, Transactions!$B$2:$B$608, 9E+099))), -1)+1</f>
        <v>45597</v>
      </c>
      <c r="D556" s="11" t="n">
        <f aca="false">EOMONTH(B556, -1)+1</f>
        <v>45597</v>
      </c>
      <c r="E556" s="0" t="n">
        <f aca="false">DATEDIF(C556, D556, "M")</f>
        <v>0</v>
      </c>
    </row>
    <row r="557" customFormat="false" ht="15" hidden="false" customHeight="false" outlineLevel="0" collapsed="false">
      <c r="A557" s="0" t="str">
        <f aca="false">Transactions!A557</f>
        <v>C0148</v>
      </c>
      <c r="B557" s="10" t="n">
        <f aca="false">Transactions!B557</f>
        <v>45392</v>
      </c>
      <c r="C557" s="11" t="n">
        <f aca="false">EOMONTH(SUMPRODUCT(MIN(IF(Transactions!$A$2:$A$608=A557, Transactions!$B$2:$B$608, 9E+099))), -1)+1</f>
        <v>45292</v>
      </c>
      <c r="D557" s="11" t="n">
        <f aca="false">EOMONTH(B557, -1)+1</f>
        <v>45383</v>
      </c>
      <c r="E557" s="0" t="n">
        <f aca="false">DATEDIF(C557, D557, "M")</f>
        <v>3</v>
      </c>
    </row>
    <row r="558" customFormat="false" ht="15" hidden="false" customHeight="false" outlineLevel="0" collapsed="false">
      <c r="A558" s="0" t="str">
        <f aca="false">Transactions!A558</f>
        <v>C0024</v>
      </c>
      <c r="B558" s="10" t="n">
        <f aca="false">Transactions!B558</f>
        <v>45762</v>
      </c>
      <c r="C558" s="11" t="n">
        <f aca="false">EOMONTH(SUMPRODUCT(MIN(IF(Transactions!$A$2:$A$608=A558, Transactions!$B$2:$B$608, 9E+099))), -1)+1</f>
        <v>45536</v>
      </c>
      <c r="D558" s="11" t="n">
        <f aca="false">EOMONTH(B558, -1)+1</f>
        <v>45748</v>
      </c>
      <c r="E558" s="0" t="n">
        <f aca="false">DATEDIF(C558, D558, "M")</f>
        <v>7</v>
      </c>
    </row>
    <row r="559" customFormat="false" ht="15" hidden="false" customHeight="false" outlineLevel="0" collapsed="false">
      <c r="A559" s="0" t="str">
        <f aca="false">Transactions!A559</f>
        <v>C0140</v>
      </c>
      <c r="B559" s="10" t="n">
        <f aca="false">Transactions!B559</f>
        <v>45483</v>
      </c>
      <c r="C559" s="11" t="n">
        <f aca="false">EOMONTH(SUMPRODUCT(MIN(IF(Transactions!$A$2:$A$608=A559, Transactions!$B$2:$B$608, 9E+099))), -1)+1</f>
        <v>45474</v>
      </c>
      <c r="D559" s="11" t="n">
        <f aca="false">EOMONTH(B559, -1)+1</f>
        <v>45474</v>
      </c>
      <c r="E559" s="0" t="n">
        <f aca="false">DATEDIF(C559, D559, "M")</f>
        <v>0</v>
      </c>
    </row>
    <row r="560" customFormat="false" ht="15" hidden="false" customHeight="false" outlineLevel="0" collapsed="false">
      <c r="A560" s="0" t="str">
        <f aca="false">Transactions!A560</f>
        <v>C0108</v>
      </c>
      <c r="B560" s="10" t="n">
        <f aca="false">Transactions!B560</f>
        <v>45446</v>
      </c>
      <c r="C560" s="11" t="n">
        <f aca="false">EOMONTH(SUMPRODUCT(MIN(IF(Transactions!$A$2:$A$608=A560, Transactions!$B$2:$B$608, 9E+099))), -1)+1</f>
        <v>45383</v>
      </c>
      <c r="D560" s="11" t="n">
        <f aca="false">EOMONTH(B560, -1)+1</f>
        <v>45444</v>
      </c>
      <c r="E560" s="0" t="n">
        <f aca="false">DATEDIF(C560, D560, "M")</f>
        <v>2</v>
      </c>
    </row>
    <row r="561" customFormat="false" ht="15" hidden="false" customHeight="false" outlineLevel="0" collapsed="false">
      <c r="A561" s="0" t="str">
        <f aca="false">Transactions!A561</f>
        <v>C0144</v>
      </c>
      <c r="B561" s="10" t="n">
        <f aca="false">Transactions!B561</f>
        <v>45484</v>
      </c>
      <c r="C561" s="11" t="n">
        <f aca="false">EOMONTH(SUMPRODUCT(MIN(IF(Transactions!$A$2:$A$608=A561, Transactions!$B$2:$B$608, 9E+099))), -1)+1</f>
        <v>45474</v>
      </c>
      <c r="D561" s="11" t="n">
        <f aca="false">EOMONTH(B561, -1)+1</f>
        <v>45474</v>
      </c>
      <c r="E561" s="0" t="n">
        <f aca="false">DATEDIF(C561, D561, "M")</f>
        <v>0</v>
      </c>
    </row>
    <row r="562" customFormat="false" ht="15" hidden="false" customHeight="false" outlineLevel="0" collapsed="false">
      <c r="A562" s="0" t="str">
        <f aca="false">Transactions!A562</f>
        <v>C0081</v>
      </c>
      <c r="B562" s="10" t="n">
        <f aca="false">Transactions!B562</f>
        <v>45358</v>
      </c>
      <c r="C562" s="11" t="n">
        <f aca="false">EOMONTH(SUMPRODUCT(MIN(IF(Transactions!$A$2:$A$608=A562, Transactions!$B$2:$B$608, 9E+099))), -1)+1</f>
        <v>45323</v>
      </c>
      <c r="D562" s="11" t="n">
        <f aca="false">EOMONTH(B562, -1)+1</f>
        <v>45352</v>
      </c>
      <c r="E562" s="0" t="n">
        <f aca="false">DATEDIF(C562, D562, "M")</f>
        <v>1</v>
      </c>
    </row>
    <row r="563" customFormat="false" ht="15" hidden="false" customHeight="false" outlineLevel="0" collapsed="false">
      <c r="A563" s="0" t="str">
        <f aca="false">Transactions!A563</f>
        <v>C0098</v>
      </c>
      <c r="B563" s="10" t="n">
        <f aca="false">Transactions!B563</f>
        <v>45673</v>
      </c>
      <c r="C563" s="11" t="n">
        <f aca="false">EOMONTH(SUMPRODUCT(MIN(IF(Transactions!$A$2:$A$608=A563, Transactions!$B$2:$B$608, 9E+099))), -1)+1</f>
        <v>45627</v>
      </c>
      <c r="D563" s="11" t="n">
        <f aca="false">EOMONTH(B563, -1)+1</f>
        <v>45658</v>
      </c>
      <c r="E563" s="0" t="n">
        <f aca="false">DATEDIF(C563, D563, "M")</f>
        <v>1</v>
      </c>
    </row>
    <row r="564" customFormat="false" ht="15" hidden="false" customHeight="false" outlineLevel="0" collapsed="false">
      <c r="A564" s="0" t="str">
        <f aca="false">Transactions!A564</f>
        <v>C0114</v>
      </c>
      <c r="B564" s="10" t="n">
        <f aca="false">Transactions!B564</f>
        <v>45517</v>
      </c>
      <c r="C564" s="11" t="n">
        <f aca="false">EOMONTH(SUMPRODUCT(MIN(IF(Transactions!$A$2:$A$608=A564, Transactions!$B$2:$B$608, 9E+099))), -1)+1</f>
        <v>45505</v>
      </c>
      <c r="D564" s="11" t="n">
        <f aca="false">EOMONTH(B564, -1)+1</f>
        <v>45505</v>
      </c>
      <c r="E564" s="0" t="n">
        <f aca="false">DATEDIF(C564, D564, "M")</f>
        <v>0</v>
      </c>
    </row>
    <row r="565" customFormat="false" ht="15" hidden="false" customHeight="false" outlineLevel="0" collapsed="false">
      <c r="A565" s="0" t="str">
        <f aca="false">Transactions!A565</f>
        <v>C0137</v>
      </c>
      <c r="B565" s="10" t="n">
        <f aca="false">Transactions!B565</f>
        <v>45530</v>
      </c>
      <c r="C565" s="11" t="n">
        <f aca="false">EOMONTH(SUMPRODUCT(MIN(IF(Transactions!$A$2:$A$608=A565, Transactions!$B$2:$B$608, 9E+099))), -1)+1</f>
        <v>45505</v>
      </c>
      <c r="D565" s="11" t="n">
        <f aca="false">EOMONTH(B565, -1)+1</f>
        <v>45505</v>
      </c>
      <c r="E565" s="0" t="n">
        <f aca="false">DATEDIF(C565, D565, "M")</f>
        <v>0</v>
      </c>
    </row>
    <row r="566" customFormat="false" ht="15" hidden="false" customHeight="false" outlineLevel="0" collapsed="false">
      <c r="A566" s="0" t="str">
        <f aca="false">Transactions!A566</f>
        <v>C0092</v>
      </c>
      <c r="B566" s="10" t="n">
        <f aca="false">Transactions!B566</f>
        <v>45410</v>
      </c>
      <c r="C566" s="11" t="n">
        <f aca="false">EOMONTH(SUMPRODUCT(MIN(IF(Transactions!$A$2:$A$608=A566, Transactions!$B$2:$B$608, 9E+099))), -1)+1</f>
        <v>45323</v>
      </c>
      <c r="D566" s="11" t="n">
        <f aca="false">EOMONTH(B566, -1)+1</f>
        <v>45383</v>
      </c>
      <c r="E566" s="0" t="n">
        <f aca="false">DATEDIF(C566, D566, "M")</f>
        <v>2</v>
      </c>
    </row>
    <row r="567" customFormat="false" ht="15" hidden="false" customHeight="false" outlineLevel="0" collapsed="false">
      <c r="A567" s="0" t="str">
        <f aca="false">Transactions!A567</f>
        <v>C0097</v>
      </c>
      <c r="B567" s="10" t="n">
        <f aca="false">Transactions!B567</f>
        <v>45573</v>
      </c>
      <c r="C567" s="11" t="n">
        <f aca="false">EOMONTH(SUMPRODUCT(MIN(IF(Transactions!$A$2:$A$608=A567, Transactions!$B$2:$B$608, 9E+099))), -1)+1</f>
        <v>45566</v>
      </c>
      <c r="D567" s="11" t="n">
        <f aca="false">EOMONTH(B567, -1)+1</f>
        <v>45566</v>
      </c>
      <c r="E567" s="0" t="n">
        <f aca="false">DATEDIF(C567, D567, "M")</f>
        <v>0</v>
      </c>
    </row>
    <row r="568" customFormat="false" ht="15" hidden="false" customHeight="false" outlineLevel="0" collapsed="false">
      <c r="A568" s="0" t="str">
        <f aca="false">Transactions!A568</f>
        <v>C0036</v>
      </c>
      <c r="B568" s="10" t="n">
        <f aca="false">Transactions!B568</f>
        <v>45710</v>
      </c>
      <c r="C568" s="11" t="n">
        <f aca="false">EOMONTH(SUMPRODUCT(MIN(IF(Transactions!$A$2:$A$608=A568, Transactions!$B$2:$B$608, 9E+099))), -1)+1</f>
        <v>45627</v>
      </c>
      <c r="D568" s="11" t="n">
        <f aca="false">EOMONTH(B568, -1)+1</f>
        <v>45689</v>
      </c>
      <c r="E568" s="0" t="n">
        <f aca="false">DATEDIF(C568, D568, "M")</f>
        <v>2</v>
      </c>
    </row>
    <row r="569" customFormat="false" ht="15" hidden="false" customHeight="false" outlineLevel="0" collapsed="false">
      <c r="A569" s="0" t="str">
        <f aca="false">Transactions!A569</f>
        <v>C0117</v>
      </c>
      <c r="B569" s="10" t="n">
        <f aca="false">Transactions!B569</f>
        <v>45531</v>
      </c>
      <c r="C569" s="11" t="n">
        <f aca="false">EOMONTH(SUMPRODUCT(MIN(IF(Transactions!$A$2:$A$608=A569, Transactions!$B$2:$B$608, 9E+099))), -1)+1</f>
        <v>45474</v>
      </c>
      <c r="D569" s="11" t="n">
        <f aca="false">EOMONTH(B569, -1)+1</f>
        <v>45505</v>
      </c>
      <c r="E569" s="0" t="n">
        <f aca="false">DATEDIF(C569, D569, "M")</f>
        <v>1</v>
      </c>
    </row>
    <row r="570" customFormat="false" ht="15" hidden="false" customHeight="false" outlineLevel="0" collapsed="false">
      <c r="A570" s="0" t="str">
        <f aca="false">Transactions!A570</f>
        <v>C0065</v>
      </c>
      <c r="B570" s="10" t="n">
        <f aca="false">Transactions!B570</f>
        <v>45720</v>
      </c>
      <c r="C570" s="11" t="n">
        <f aca="false">EOMONTH(SUMPRODUCT(MIN(IF(Transactions!$A$2:$A$608=A570, Transactions!$B$2:$B$608, 9E+099))), -1)+1</f>
        <v>45566</v>
      </c>
      <c r="D570" s="11" t="n">
        <f aca="false">EOMONTH(B570, -1)+1</f>
        <v>45717</v>
      </c>
      <c r="E570" s="0" t="n">
        <f aca="false">DATEDIF(C570, D570, "M")</f>
        <v>5</v>
      </c>
    </row>
    <row r="571" customFormat="false" ht="15" hidden="false" customHeight="false" outlineLevel="0" collapsed="false">
      <c r="A571" s="0" t="str">
        <f aca="false">Transactions!A571</f>
        <v>C0009</v>
      </c>
      <c r="B571" s="10" t="n">
        <f aca="false">Transactions!B571</f>
        <v>45440</v>
      </c>
      <c r="C571" s="11" t="n">
        <f aca="false">EOMONTH(SUMPRODUCT(MIN(IF(Transactions!$A$2:$A$608=A571, Transactions!$B$2:$B$608, 9E+099))), -1)+1</f>
        <v>45413</v>
      </c>
      <c r="D571" s="11" t="n">
        <f aca="false">EOMONTH(B571, -1)+1</f>
        <v>45413</v>
      </c>
      <c r="E571" s="0" t="n">
        <f aca="false">DATEDIF(C571, D571, "M")</f>
        <v>0</v>
      </c>
    </row>
    <row r="572" customFormat="false" ht="15" hidden="false" customHeight="false" outlineLevel="0" collapsed="false">
      <c r="A572" s="0" t="str">
        <f aca="false">Transactions!A572</f>
        <v>C0099</v>
      </c>
      <c r="B572" s="10" t="n">
        <f aca="false">Transactions!B572</f>
        <v>45458</v>
      </c>
      <c r="C572" s="11" t="n">
        <f aca="false">EOMONTH(SUMPRODUCT(MIN(IF(Transactions!$A$2:$A$608=A572, Transactions!$B$2:$B$608, 9E+099))), -1)+1</f>
        <v>45444</v>
      </c>
      <c r="D572" s="11" t="n">
        <f aca="false">EOMONTH(B572, -1)+1</f>
        <v>45444</v>
      </c>
      <c r="E572" s="0" t="n">
        <f aca="false">DATEDIF(C572, D572, "M")</f>
        <v>0</v>
      </c>
    </row>
    <row r="573" customFormat="false" ht="15" hidden="false" customHeight="false" outlineLevel="0" collapsed="false">
      <c r="A573" s="0" t="str">
        <f aca="false">Transactions!A573</f>
        <v>C0148</v>
      </c>
      <c r="B573" s="10" t="n">
        <f aca="false">Transactions!B573</f>
        <v>45445</v>
      </c>
      <c r="C573" s="11" t="n">
        <f aca="false">EOMONTH(SUMPRODUCT(MIN(IF(Transactions!$A$2:$A$608=A573, Transactions!$B$2:$B$608, 9E+099))), -1)+1</f>
        <v>45292</v>
      </c>
      <c r="D573" s="11" t="n">
        <f aca="false">EOMONTH(B573, -1)+1</f>
        <v>45444</v>
      </c>
      <c r="E573" s="0" t="n">
        <f aca="false">DATEDIF(C573, D573, "M")</f>
        <v>5</v>
      </c>
    </row>
    <row r="574" customFormat="false" ht="15" hidden="false" customHeight="false" outlineLevel="0" collapsed="false">
      <c r="A574" s="0" t="str">
        <f aca="false">Transactions!A574</f>
        <v>C0013</v>
      </c>
      <c r="B574" s="10" t="n">
        <f aca="false">Transactions!B574</f>
        <v>45647</v>
      </c>
      <c r="C574" s="11" t="n">
        <f aca="false">EOMONTH(SUMPRODUCT(MIN(IF(Transactions!$A$2:$A$608=A574, Transactions!$B$2:$B$608, 9E+099))), -1)+1</f>
        <v>45505</v>
      </c>
      <c r="D574" s="11" t="n">
        <f aca="false">EOMONTH(B574, -1)+1</f>
        <v>45627</v>
      </c>
      <c r="E574" s="0" t="n">
        <f aca="false">DATEDIF(C574, D574, "M")</f>
        <v>4</v>
      </c>
    </row>
    <row r="575" customFormat="false" ht="15" hidden="false" customHeight="false" outlineLevel="0" collapsed="false">
      <c r="A575" s="0" t="str">
        <f aca="false">Transactions!A575</f>
        <v>C0008</v>
      </c>
      <c r="B575" s="10" t="n">
        <f aca="false">Transactions!B575</f>
        <v>45346</v>
      </c>
      <c r="C575" s="11" t="n">
        <f aca="false">EOMONTH(SUMPRODUCT(MIN(IF(Transactions!$A$2:$A$608=A575, Transactions!$B$2:$B$608, 9E+099))), -1)+1</f>
        <v>45292</v>
      </c>
      <c r="D575" s="11" t="n">
        <f aca="false">EOMONTH(B575, -1)+1</f>
        <v>45323</v>
      </c>
      <c r="E575" s="0" t="n">
        <f aca="false">DATEDIF(C575, D575, "M")</f>
        <v>1</v>
      </c>
    </row>
    <row r="576" customFormat="false" ht="15" hidden="false" customHeight="false" outlineLevel="0" collapsed="false">
      <c r="A576" s="0" t="str">
        <f aca="false">Transactions!A576</f>
        <v>C0131</v>
      </c>
      <c r="B576" s="10" t="n">
        <f aca="false">Transactions!B576</f>
        <v>45600</v>
      </c>
      <c r="C576" s="11" t="n">
        <f aca="false">EOMONTH(SUMPRODUCT(MIN(IF(Transactions!$A$2:$A$608=A576, Transactions!$B$2:$B$608, 9E+099))), -1)+1</f>
        <v>45597</v>
      </c>
      <c r="D576" s="11" t="n">
        <f aca="false">EOMONTH(B576, -1)+1</f>
        <v>45597</v>
      </c>
      <c r="E576" s="0" t="n">
        <f aca="false">DATEDIF(C576, D576, "M")</f>
        <v>0</v>
      </c>
    </row>
    <row r="577" customFormat="false" ht="15" hidden="false" customHeight="false" outlineLevel="0" collapsed="false">
      <c r="A577" s="0" t="str">
        <f aca="false">Transactions!A577</f>
        <v>C0046</v>
      </c>
      <c r="B577" s="10" t="n">
        <f aca="false">Transactions!B577</f>
        <v>45654</v>
      </c>
      <c r="C577" s="11" t="n">
        <f aca="false">EOMONTH(SUMPRODUCT(MIN(IF(Transactions!$A$2:$A$608=A577, Transactions!$B$2:$B$608, 9E+099))), -1)+1</f>
        <v>45566</v>
      </c>
      <c r="D577" s="11" t="n">
        <f aca="false">EOMONTH(B577, -1)+1</f>
        <v>45627</v>
      </c>
      <c r="E577" s="0" t="n">
        <f aca="false">DATEDIF(C577, D577, "M")</f>
        <v>2</v>
      </c>
    </row>
    <row r="578" customFormat="false" ht="15" hidden="false" customHeight="false" outlineLevel="0" collapsed="false">
      <c r="A578" s="0" t="str">
        <f aca="false">Transactions!A578</f>
        <v>C0127</v>
      </c>
      <c r="B578" s="10" t="n">
        <f aca="false">Transactions!B578</f>
        <v>45494</v>
      </c>
      <c r="C578" s="11" t="n">
        <f aca="false">EOMONTH(SUMPRODUCT(MIN(IF(Transactions!$A$2:$A$608=A578, Transactions!$B$2:$B$608, 9E+099))), -1)+1</f>
        <v>45383</v>
      </c>
      <c r="D578" s="11" t="n">
        <f aca="false">EOMONTH(B578, -1)+1</f>
        <v>45474</v>
      </c>
      <c r="E578" s="0" t="n">
        <f aca="false">DATEDIF(C578, D578, "M")</f>
        <v>3</v>
      </c>
    </row>
    <row r="579" customFormat="false" ht="15" hidden="false" customHeight="false" outlineLevel="0" collapsed="false">
      <c r="A579" s="0" t="str">
        <f aca="false">Transactions!A579</f>
        <v>C0044</v>
      </c>
      <c r="B579" s="10" t="n">
        <f aca="false">Transactions!B579</f>
        <v>45559</v>
      </c>
      <c r="C579" s="11" t="n">
        <f aca="false">EOMONTH(SUMPRODUCT(MIN(IF(Transactions!$A$2:$A$608=A579, Transactions!$B$2:$B$608, 9E+099))), -1)+1</f>
        <v>45444</v>
      </c>
      <c r="D579" s="11" t="n">
        <f aca="false">EOMONTH(B579, -1)+1</f>
        <v>45536</v>
      </c>
      <c r="E579" s="0" t="n">
        <f aca="false">DATEDIF(C579, D579, "M")</f>
        <v>3</v>
      </c>
    </row>
    <row r="580" customFormat="false" ht="15" hidden="false" customHeight="false" outlineLevel="0" collapsed="false">
      <c r="A580" s="0" t="str">
        <f aca="false">Transactions!A580</f>
        <v>C0012</v>
      </c>
      <c r="B580" s="10" t="n">
        <f aca="false">Transactions!B580</f>
        <v>45496</v>
      </c>
      <c r="C580" s="11" t="n">
        <f aca="false">EOMONTH(SUMPRODUCT(MIN(IF(Transactions!$A$2:$A$608=A580, Transactions!$B$2:$B$608, 9E+099))), -1)+1</f>
        <v>45413</v>
      </c>
      <c r="D580" s="11" t="n">
        <f aca="false">EOMONTH(B580, -1)+1</f>
        <v>45474</v>
      </c>
      <c r="E580" s="0" t="n">
        <f aca="false">DATEDIF(C580, D580, "M")</f>
        <v>2</v>
      </c>
    </row>
    <row r="581" customFormat="false" ht="15" hidden="false" customHeight="false" outlineLevel="0" collapsed="false">
      <c r="A581" s="0" t="str">
        <f aca="false">Transactions!A581</f>
        <v>C0097</v>
      </c>
      <c r="B581" s="10" t="n">
        <f aca="false">Transactions!B581</f>
        <v>45638</v>
      </c>
      <c r="C581" s="11" t="n">
        <f aca="false">EOMONTH(SUMPRODUCT(MIN(IF(Transactions!$A$2:$A$608=A581, Transactions!$B$2:$B$608, 9E+099))), -1)+1</f>
        <v>45566</v>
      </c>
      <c r="D581" s="11" t="n">
        <f aca="false">EOMONTH(B581, -1)+1</f>
        <v>45627</v>
      </c>
      <c r="E581" s="0" t="n">
        <f aca="false">DATEDIF(C581, D581, "M")</f>
        <v>2</v>
      </c>
    </row>
    <row r="582" customFormat="false" ht="15" hidden="false" customHeight="false" outlineLevel="0" collapsed="false">
      <c r="A582" s="0" t="str">
        <f aca="false">Transactions!A582</f>
        <v>C0138</v>
      </c>
      <c r="B582" s="10" t="n">
        <f aca="false">Transactions!B582</f>
        <v>45485</v>
      </c>
      <c r="C582" s="11" t="n">
        <f aca="false">EOMONTH(SUMPRODUCT(MIN(IF(Transactions!$A$2:$A$608=A582, Transactions!$B$2:$B$608, 9E+099))), -1)+1</f>
        <v>45444</v>
      </c>
      <c r="D582" s="11" t="n">
        <f aca="false">EOMONTH(B582, -1)+1</f>
        <v>45474</v>
      </c>
      <c r="E582" s="0" t="n">
        <f aca="false">DATEDIF(C582, D582, "M")</f>
        <v>1</v>
      </c>
    </row>
    <row r="583" customFormat="false" ht="15" hidden="false" customHeight="false" outlineLevel="0" collapsed="false">
      <c r="A583" s="0" t="str">
        <f aca="false">Transactions!A583</f>
        <v>C0055</v>
      </c>
      <c r="B583" s="10" t="n">
        <f aca="false">Transactions!B583</f>
        <v>45670</v>
      </c>
      <c r="C583" s="11" t="n">
        <f aca="false">EOMONTH(SUMPRODUCT(MIN(IF(Transactions!$A$2:$A$608=A583, Transactions!$B$2:$B$608, 9E+099))), -1)+1</f>
        <v>45505</v>
      </c>
      <c r="D583" s="11" t="n">
        <f aca="false">EOMONTH(B583, -1)+1</f>
        <v>45658</v>
      </c>
      <c r="E583" s="0" t="n">
        <f aca="false">DATEDIF(C583, D583, "M")</f>
        <v>5</v>
      </c>
    </row>
    <row r="584" customFormat="false" ht="15" hidden="false" customHeight="false" outlineLevel="0" collapsed="false">
      <c r="A584" s="0" t="str">
        <f aca="false">Transactions!A584</f>
        <v>C0130</v>
      </c>
      <c r="B584" s="10" t="n">
        <f aca="false">Transactions!B584</f>
        <v>45576</v>
      </c>
      <c r="C584" s="11" t="n">
        <f aca="false">EOMONTH(SUMPRODUCT(MIN(IF(Transactions!$A$2:$A$608=A584, Transactions!$B$2:$B$608, 9E+099))), -1)+1</f>
        <v>45505</v>
      </c>
      <c r="D584" s="11" t="n">
        <f aca="false">EOMONTH(B584, -1)+1</f>
        <v>45566</v>
      </c>
      <c r="E584" s="0" t="n">
        <f aca="false">DATEDIF(C584, D584, "M")</f>
        <v>2</v>
      </c>
    </row>
    <row r="585" customFormat="false" ht="15" hidden="false" customHeight="false" outlineLevel="0" collapsed="false">
      <c r="A585" s="0" t="str">
        <f aca="false">Transactions!A585</f>
        <v>C0011</v>
      </c>
      <c r="B585" s="10" t="n">
        <f aca="false">Transactions!B585</f>
        <v>45699</v>
      </c>
      <c r="C585" s="11" t="n">
        <f aca="false">EOMONTH(SUMPRODUCT(MIN(IF(Transactions!$A$2:$A$608=A585, Transactions!$B$2:$B$608, 9E+099))), -1)+1</f>
        <v>45597</v>
      </c>
      <c r="D585" s="11" t="n">
        <f aca="false">EOMONTH(B585, -1)+1</f>
        <v>45689</v>
      </c>
      <c r="E585" s="0" t="n">
        <f aca="false">DATEDIF(C585, D585, "M")</f>
        <v>3</v>
      </c>
    </row>
    <row r="586" customFormat="false" ht="15" hidden="false" customHeight="false" outlineLevel="0" collapsed="false">
      <c r="A586" s="0" t="str">
        <f aca="false">Transactions!A586</f>
        <v>C0046</v>
      </c>
      <c r="B586" s="10" t="n">
        <f aca="false">Transactions!B586</f>
        <v>45603</v>
      </c>
      <c r="C586" s="11" t="n">
        <f aca="false">EOMONTH(SUMPRODUCT(MIN(IF(Transactions!$A$2:$A$608=A586, Transactions!$B$2:$B$608, 9E+099))), -1)+1</f>
        <v>45566</v>
      </c>
      <c r="D586" s="11" t="n">
        <f aca="false">EOMONTH(B586, -1)+1</f>
        <v>45597</v>
      </c>
      <c r="E586" s="0" t="n">
        <f aca="false">DATEDIF(C586, D586, "M")</f>
        <v>1</v>
      </c>
    </row>
    <row r="587" customFormat="false" ht="15" hidden="false" customHeight="false" outlineLevel="0" collapsed="false">
      <c r="A587" s="0" t="str">
        <f aca="false">Transactions!A587</f>
        <v>C0120</v>
      </c>
      <c r="B587" s="10" t="n">
        <f aca="false">Transactions!B587</f>
        <v>45424</v>
      </c>
      <c r="C587" s="11" t="n">
        <f aca="false">EOMONTH(SUMPRODUCT(MIN(IF(Transactions!$A$2:$A$608=A587, Transactions!$B$2:$B$608, 9E+099))), -1)+1</f>
        <v>45413</v>
      </c>
      <c r="D587" s="11" t="n">
        <f aca="false">EOMONTH(B587, -1)+1</f>
        <v>45413</v>
      </c>
      <c r="E587" s="0" t="n">
        <f aca="false">DATEDIF(C587, D587, "M")</f>
        <v>0</v>
      </c>
    </row>
    <row r="588" customFormat="false" ht="15" hidden="false" customHeight="false" outlineLevel="0" collapsed="false">
      <c r="A588" s="0" t="str">
        <f aca="false">Transactions!A588</f>
        <v>C0041</v>
      </c>
      <c r="B588" s="10" t="n">
        <f aca="false">Transactions!B588</f>
        <v>45401</v>
      </c>
      <c r="C588" s="11" t="n">
        <f aca="false">EOMONTH(SUMPRODUCT(MIN(IF(Transactions!$A$2:$A$608=A588, Transactions!$B$2:$B$608, 9E+099))), -1)+1</f>
        <v>45383</v>
      </c>
      <c r="D588" s="11" t="n">
        <f aca="false">EOMONTH(B588, -1)+1</f>
        <v>45383</v>
      </c>
      <c r="E588" s="0" t="n">
        <f aca="false">DATEDIF(C588, D588, "M")</f>
        <v>0</v>
      </c>
    </row>
    <row r="589" customFormat="false" ht="15" hidden="false" customHeight="false" outlineLevel="0" collapsed="false">
      <c r="A589" s="0" t="str">
        <f aca="false">Transactions!A589</f>
        <v>C0130</v>
      </c>
      <c r="B589" s="10" t="n">
        <f aca="false">Transactions!B589</f>
        <v>45668</v>
      </c>
      <c r="C589" s="11" t="n">
        <f aca="false">EOMONTH(SUMPRODUCT(MIN(IF(Transactions!$A$2:$A$608=A589, Transactions!$B$2:$B$608, 9E+099))), -1)+1</f>
        <v>45505</v>
      </c>
      <c r="D589" s="11" t="n">
        <f aca="false">EOMONTH(B589, -1)+1</f>
        <v>45658</v>
      </c>
      <c r="E589" s="0" t="n">
        <f aca="false">DATEDIF(C589, D589, "M")</f>
        <v>5</v>
      </c>
    </row>
    <row r="590" customFormat="false" ht="15" hidden="false" customHeight="false" outlineLevel="0" collapsed="false">
      <c r="A590" s="0" t="str">
        <f aca="false">Transactions!A590</f>
        <v>C0016</v>
      </c>
      <c r="B590" s="10" t="n">
        <f aca="false">Transactions!B590</f>
        <v>45403</v>
      </c>
      <c r="C590" s="11" t="n">
        <f aca="false">EOMONTH(SUMPRODUCT(MIN(IF(Transactions!$A$2:$A$608=A590, Transactions!$B$2:$B$608, 9E+099))), -1)+1</f>
        <v>45383</v>
      </c>
      <c r="D590" s="11" t="n">
        <f aca="false">EOMONTH(B590, -1)+1</f>
        <v>45383</v>
      </c>
      <c r="E590" s="0" t="n">
        <f aca="false">DATEDIF(C590, D590, "M")</f>
        <v>0</v>
      </c>
    </row>
    <row r="591" customFormat="false" ht="15" hidden="false" customHeight="false" outlineLevel="0" collapsed="false">
      <c r="A591" s="0" t="str">
        <f aca="false">Transactions!A591</f>
        <v>C0030</v>
      </c>
      <c r="B591" s="10" t="n">
        <f aca="false">Transactions!B591</f>
        <v>45307</v>
      </c>
      <c r="C591" s="11" t="n">
        <f aca="false">EOMONTH(SUMPRODUCT(MIN(IF(Transactions!$A$2:$A$608=A591, Transactions!$B$2:$B$608, 9E+099))), -1)+1</f>
        <v>45292</v>
      </c>
      <c r="D591" s="11" t="n">
        <f aca="false">EOMONTH(B591, -1)+1</f>
        <v>45292</v>
      </c>
      <c r="E591" s="0" t="n">
        <f aca="false">DATEDIF(C591, D591, "M")</f>
        <v>0</v>
      </c>
    </row>
    <row r="592" customFormat="false" ht="15" hidden="false" customHeight="false" outlineLevel="0" collapsed="false">
      <c r="A592" s="0" t="str">
        <f aca="false">Transactions!A592</f>
        <v>C0139</v>
      </c>
      <c r="B592" s="10" t="n">
        <f aca="false">Transactions!B592</f>
        <v>45408</v>
      </c>
      <c r="C592" s="11" t="n">
        <f aca="false">EOMONTH(SUMPRODUCT(MIN(IF(Transactions!$A$2:$A$608=A592, Transactions!$B$2:$B$608, 9E+099))), -1)+1</f>
        <v>45383</v>
      </c>
      <c r="D592" s="11" t="n">
        <f aca="false">EOMONTH(B592, -1)+1</f>
        <v>45383</v>
      </c>
      <c r="E592" s="0" t="n">
        <f aca="false">DATEDIF(C592, D592, "M")</f>
        <v>0</v>
      </c>
    </row>
    <row r="593" customFormat="false" ht="15" hidden="false" customHeight="false" outlineLevel="0" collapsed="false">
      <c r="A593" s="0" t="str">
        <f aca="false">Transactions!A593</f>
        <v>C0036</v>
      </c>
      <c r="B593" s="10" t="n">
        <f aca="false">Transactions!B593</f>
        <v>45654</v>
      </c>
      <c r="C593" s="11" t="n">
        <f aca="false">EOMONTH(SUMPRODUCT(MIN(IF(Transactions!$A$2:$A$608=A593, Transactions!$B$2:$B$608, 9E+099))), -1)+1</f>
        <v>45627</v>
      </c>
      <c r="D593" s="11" t="n">
        <f aca="false">EOMONTH(B593, -1)+1</f>
        <v>45627</v>
      </c>
      <c r="E593" s="0" t="n">
        <f aca="false">DATEDIF(C593, D593, "M")</f>
        <v>0</v>
      </c>
    </row>
    <row r="594" customFormat="false" ht="15" hidden="false" customHeight="false" outlineLevel="0" collapsed="false">
      <c r="A594" s="0" t="str">
        <f aca="false">Transactions!A594</f>
        <v>C0079</v>
      </c>
      <c r="B594" s="10" t="n">
        <f aca="false">Transactions!B594</f>
        <v>45651</v>
      </c>
      <c r="C594" s="11" t="n">
        <f aca="false">EOMONTH(SUMPRODUCT(MIN(IF(Transactions!$A$2:$A$608=A594, Transactions!$B$2:$B$608, 9E+099))), -1)+1</f>
        <v>45505</v>
      </c>
      <c r="D594" s="11" t="n">
        <f aca="false">EOMONTH(B594, -1)+1</f>
        <v>45627</v>
      </c>
      <c r="E594" s="0" t="n">
        <f aca="false">DATEDIF(C594, D594, "M")</f>
        <v>4</v>
      </c>
    </row>
    <row r="595" customFormat="false" ht="15" hidden="false" customHeight="false" outlineLevel="0" collapsed="false">
      <c r="A595" s="0" t="str">
        <f aca="false">Transactions!A595</f>
        <v>C0144</v>
      </c>
      <c r="B595" s="10" t="n">
        <f aca="false">Transactions!B595</f>
        <v>45552</v>
      </c>
      <c r="C595" s="11" t="n">
        <f aca="false">EOMONTH(SUMPRODUCT(MIN(IF(Transactions!$A$2:$A$608=A595, Transactions!$B$2:$B$608, 9E+099))), -1)+1</f>
        <v>45474</v>
      </c>
      <c r="D595" s="11" t="n">
        <f aca="false">EOMONTH(B595, -1)+1</f>
        <v>45536</v>
      </c>
      <c r="E595" s="0" t="n">
        <f aca="false">DATEDIF(C595, D595, "M")</f>
        <v>2</v>
      </c>
    </row>
    <row r="596" customFormat="false" ht="15" hidden="false" customHeight="false" outlineLevel="0" collapsed="false">
      <c r="A596" s="0" t="str">
        <f aca="false">Transactions!A596</f>
        <v>C0111</v>
      </c>
      <c r="B596" s="10" t="n">
        <f aca="false">Transactions!B596</f>
        <v>45606</v>
      </c>
      <c r="C596" s="11" t="n">
        <f aca="false">EOMONTH(SUMPRODUCT(MIN(IF(Transactions!$A$2:$A$608=A596, Transactions!$B$2:$B$608, 9E+099))), -1)+1</f>
        <v>45566</v>
      </c>
      <c r="D596" s="11" t="n">
        <f aca="false">EOMONTH(B596, -1)+1</f>
        <v>45597</v>
      </c>
      <c r="E596" s="0" t="n">
        <f aca="false">DATEDIF(C596, D596, "M")</f>
        <v>1</v>
      </c>
    </row>
    <row r="597" customFormat="false" ht="15" hidden="false" customHeight="false" outlineLevel="0" collapsed="false">
      <c r="A597" s="0" t="str">
        <f aca="false">Transactions!A597</f>
        <v>C0117</v>
      </c>
      <c r="B597" s="10" t="n">
        <f aca="false">Transactions!B597</f>
        <v>45610</v>
      </c>
      <c r="C597" s="11" t="n">
        <f aca="false">EOMONTH(SUMPRODUCT(MIN(IF(Transactions!$A$2:$A$608=A597, Transactions!$B$2:$B$608, 9E+099))), -1)+1</f>
        <v>45474</v>
      </c>
      <c r="D597" s="11" t="n">
        <f aca="false">EOMONTH(B597, -1)+1</f>
        <v>45597</v>
      </c>
      <c r="E597" s="0" t="n">
        <f aca="false">DATEDIF(C597, D597, "M")</f>
        <v>4</v>
      </c>
    </row>
    <row r="598" customFormat="false" ht="15" hidden="false" customHeight="false" outlineLevel="0" collapsed="false">
      <c r="A598" s="0" t="str">
        <f aca="false">Transactions!A598</f>
        <v>C0117</v>
      </c>
      <c r="B598" s="10" t="n">
        <f aca="false">Transactions!B598</f>
        <v>45588</v>
      </c>
      <c r="C598" s="11" t="n">
        <f aca="false">EOMONTH(SUMPRODUCT(MIN(IF(Transactions!$A$2:$A$608=A598, Transactions!$B$2:$B$608, 9E+099))), -1)+1</f>
        <v>45474</v>
      </c>
      <c r="D598" s="11" t="n">
        <f aca="false">EOMONTH(B598, -1)+1</f>
        <v>45566</v>
      </c>
      <c r="E598" s="0" t="n">
        <f aca="false">DATEDIF(C598, D598, "M")</f>
        <v>3</v>
      </c>
    </row>
    <row r="599" customFormat="false" ht="15" hidden="false" customHeight="false" outlineLevel="0" collapsed="false">
      <c r="A599" s="0" t="str">
        <f aca="false">Transactions!A599</f>
        <v>C0139</v>
      </c>
      <c r="B599" s="10" t="n">
        <f aca="false">Transactions!B599</f>
        <v>45432</v>
      </c>
      <c r="C599" s="11" t="n">
        <f aca="false">EOMONTH(SUMPRODUCT(MIN(IF(Transactions!$A$2:$A$608=A599, Transactions!$B$2:$B$608, 9E+099))), -1)+1</f>
        <v>45383</v>
      </c>
      <c r="D599" s="11" t="n">
        <f aca="false">EOMONTH(B599, -1)+1</f>
        <v>45413</v>
      </c>
      <c r="E599" s="0" t="n">
        <f aca="false">DATEDIF(C599, D599, "M")</f>
        <v>1</v>
      </c>
    </row>
    <row r="600" customFormat="false" ht="15" hidden="false" customHeight="false" outlineLevel="0" collapsed="false">
      <c r="A600" s="0" t="str">
        <f aca="false">Transactions!A600</f>
        <v>C0040</v>
      </c>
      <c r="B600" s="10" t="n">
        <f aca="false">Transactions!B600</f>
        <v>45602</v>
      </c>
      <c r="C600" s="11" t="n">
        <f aca="false">EOMONTH(SUMPRODUCT(MIN(IF(Transactions!$A$2:$A$608=A600, Transactions!$B$2:$B$608, 9E+099))), -1)+1</f>
        <v>45505</v>
      </c>
      <c r="D600" s="11" t="n">
        <f aca="false">EOMONTH(B600, -1)+1</f>
        <v>45597</v>
      </c>
      <c r="E600" s="0" t="n">
        <f aca="false">DATEDIF(C600, D600, "M")</f>
        <v>3</v>
      </c>
    </row>
    <row r="601" customFormat="false" ht="15" hidden="false" customHeight="false" outlineLevel="0" collapsed="false">
      <c r="A601" s="0" t="str">
        <f aca="false">Transactions!A601</f>
        <v>C0113</v>
      </c>
      <c r="B601" s="10" t="n">
        <f aca="false">Transactions!B601</f>
        <v>45490</v>
      </c>
      <c r="C601" s="11" t="n">
        <f aca="false">EOMONTH(SUMPRODUCT(MIN(IF(Transactions!$A$2:$A$608=A601, Transactions!$B$2:$B$608, 9E+099))), -1)+1</f>
        <v>45444</v>
      </c>
      <c r="D601" s="11" t="n">
        <f aca="false">EOMONTH(B601, -1)+1</f>
        <v>45474</v>
      </c>
      <c r="E601" s="0" t="n">
        <f aca="false">DATEDIF(C601, D601, "M")</f>
        <v>1</v>
      </c>
    </row>
    <row r="602" customFormat="false" ht="15" hidden="false" customHeight="false" outlineLevel="0" collapsed="false">
      <c r="A602" s="0" t="str">
        <f aca="false">Transactions!A602</f>
        <v>C0072</v>
      </c>
      <c r="B602" s="10" t="n">
        <f aca="false">Transactions!B602</f>
        <v>45714</v>
      </c>
      <c r="C602" s="11" t="n">
        <f aca="false">EOMONTH(SUMPRODUCT(MIN(IF(Transactions!$A$2:$A$608=A602, Transactions!$B$2:$B$608, 9E+099))), -1)+1</f>
        <v>45627</v>
      </c>
      <c r="D602" s="11" t="n">
        <f aca="false">EOMONTH(B602, -1)+1</f>
        <v>45689</v>
      </c>
      <c r="E602" s="0" t="n">
        <f aca="false">DATEDIF(C602, D602, "M")</f>
        <v>2</v>
      </c>
    </row>
    <row r="603" customFormat="false" ht="15" hidden="false" customHeight="false" outlineLevel="0" collapsed="false">
      <c r="A603" s="0" t="str">
        <f aca="false">Transactions!A603</f>
        <v>C0081</v>
      </c>
      <c r="B603" s="10" t="n">
        <f aca="false">Transactions!B603</f>
        <v>45468</v>
      </c>
      <c r="C603" s="11" t="n">
        <f aca="false">EOMONTH(SUMPRODUCT(MIN(IF(Transactions!$A$2:$A$608=A603, Transactions!$B$2:$B$608, 9E+099))), -1)+1</f>
        <v>45323</v>
      </c>
      <c r="D603" s="11" t="n">
        <f aca="false">EOMONTH(B603, -1)+1</f>
        <v>45444</v>
      </c>
      <c r="E603" s="0" t="n">
        <f aca="false">DATEDIF(C603, D603, "M")</f>
        <v>4</v>
      </c>
    </row>
    <row r="604" customFormat="false" ht="15" hidden="false" customHeight="false" outlineLevel="0" collapsed="false">
      <c r="A604" s="0" t="str">
        <f aca="false">Transactions!A604</f>
        <v>C0075</v>
      </c>
      <c r="B604" s="10" t="n">
        <f aca="false">Transactions!B604</f>
        <v>45449</v>
      </c>
      <c r="C604" s="11" t="n">
        <f aca="false">EOMONTH(SUMPRODUCT(MIN(IF(Transactions!$A$2:$A$608=A604, Transactions!$B$2:$B$608, 9E+099))), -1)+1</f>
        <v>45444</v>
      </c>
      <c r="D604" s="11" t="n">
        <f aca="false">EOMONTH(B604, -1)+1</f>
        <v>45444</v>
      </c>
      <c r="E604" s="0" t="n">
        <f aca="false">DATEDIF(C604, D604, "M")</f>
        <v>0</v>
      </c>
    </row>
    <row r="605" customFormat="false" ht="15" hidden="false" customHeight="false" outlineLevel="0" collapsed="false">
      <c r="A605" s="0" t="str">
        <f aca="false">Transactions!A605</f>
        <v>C0071</v>
      </c>
      <c r="B605" s="10" t="n">
        <f aca="false">Transactions!B605</f>
        <v>45612</v>
      </c>
      <c r="C605" s="11" t="n">
        <f aca="false">EOMONTH(SUMPRODUCT(MIN(IF(Transactions!$A$2:$A$608=A605, Transactions!$B$2:$B$608, 9E+099))), -1)+1</f>
        <v>45536</v>
      </c>
      <c r="D605" s="11" t="n">
        <f aca="false">EOMONTH(B605, -1)+1</f>
        <v>45597</v>
      </c>
      <c r="E605" s="0" t="n">
        <f aca="false">DATEDIF(C605, D605, "M")</f>
        <v>2</v>
      </c>
    </row>
    <row r="606" customFormat="false" ht="15" hidden="false" customHeight="false" outlineLevel="0" collapsed="false">
      <c r="A606" s="0" t="str">
        <f aca="false">Transactions!A606</f>
        <v>C0146</v>
      </c>
      <c r="B606" s="10" t="n">
        <f aca="false">Transactions!B606</f>
        <v>45519</v>
      </c>
      <c r="C606" s="11" t="n">
        <f aca="false">EOMONTH(SUMPRODUCT(MIN(IF(Transactions!$A$2:$A$608=A606, Transactions!$B$2:$B$608, 9E+099))), -1)+1</f>
        <v>45505</v>
      </c>
      <c r="D606" s="11" t="n">
        <f aca="false">EOMONTH(B606, -1)+1</f>
        <v>45505</v>
      </c>
      <c r="E606" s="0" t="n">
        <f aca="false">DATEDIF(C606, D606, "M")</f>
        <v>0</v>
      </c>
    </row>
    <row r="607" customFormat="false" ht="15" hidden="false" customHeight="false" outlineLevel="0" collapsed="false">
      <c r="A607" s="0" t="str">
        <f aca="false">Transactions!A607</f>
        <v>C0007</v>
      </c>
      <c r="B607" s="10" t="n">
        <f aca="false">Transactions!B607</f>
        <v>45461</v>
      </c>
      <c r="C607" s="11" t="n">
        <f aca="false">EOMONTH(SUMPRODUCT(MIN(IF(Transactions!$A$2:$A$608=A607, Transactions!$B$2:$B$608, 9E+099))), -1)+1</f>
        <v>45444</v>
      </c>
      <c r="D607" s="11" t="n">
        <f aca="false">EOMONTH(B607, -1)+1</f>
        <v>45444</v>
      </c>
      <c r="E607" s="0" t="n">
        <f aca="false">DATEDIF(C607, D607, "M")</f>
        <v>0</v>
      </c>
    </row>
    <row r="608" customFormat="false" ht="15" hidden="false" customHeight="false" outlineLevel="0" collapsed="false">
      <c r="A608" s="0" t="str">
        <f aca="false">Transactions!A608</f>
        <v>C0132</v>
      </c>
      <c r="B608" s="10" t="n">
        <f aca="false">Transactions!B608</f>
        <v>45388</v>
      </c>
      <c r="C608" s="11" t="n">
        <f aca="false">EOMONTH(SUMPRODUCT(MIN(IF(Transactions!$A$2:$A$608=A608, Transactions!$B$2:$B$608, 9E+099))), -1)+1</f>
        <v>45352</v>
      </c>
      <c r="D608" s="11" t="n">
        <f aca="false">EOMONTH(B608, -1)+1</f>
        <v>45383</v>
      </c>
      <c r="E608" s="0" t="n">
        <f aca="false">DATEDIF(C608, D608, "M")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17" min="2" style="0" width="8"/>
  </cols>
  <sheetData>
    <row r="1" customFormat="false" ht="15" hidden="false" customHeight="false" outlineLevel="0" collapsed="false">
      <c r="A1" s="7" t="s">
        <v>183</v>
      </c>
      <c r="B1" s="7" t="s">
        <v>184</v>
      </c>
      <c r="C1" s="7" t="s">
        <v>185</v>
      </c>
      <c r="D1" s="7" t="s">
        <v>186</v>
      </c>
      <c r="E1" s="7" t="s">
        <v>187</v>
      </c>
      <c r="F1" s="7" t="s">
        <v>188</v>
      </c>
      <c r="G1" s="7" t="s">
        <v>189</v>
      </c>
      <c r="H1" s="7" t="s">
        <v>190</v>
      </c>
      <c r="I1" s="7" t="s">
        <v>191</v>
      </c>
      <c r="J1" s="7" t="s">
        <v>192</v>
      </c>
      <c r="K1" s="7" t="s">
        <v>193</v>
      </c>
      <c r="L1" s="7" t="s">
        <v>194</v>
      </c>
      <c r="M1" s="7" t="s">
        <v>195</v>
      </c>
      <c r="N1" s="7" t="s">
        <v>196</v>
      </c>
      <c r="O1" s="7" t="s">
        <v>197</v>
      </c>
      <c r="P1" s="7" t="s">
        <v>198</v>
      </c>
      <c r="Q1" s="7" t="s">
        <v>199</v>
      </c>
    </row>
    <row r="2" customFormat="false" ht="15" hidden="false" customHeight="false" outlineLevel="0" collapsed="false">
      <c r="A2" s="11" t="n">
        <v>45292</v>
      </c>
      <c r="B2" s="12" t="n">
        <f aca="false">IFERROR(SUMPRODUCT((Helper!$C$2:$C$608=$A2) * (Helper!$E$2:$E$608=0) / IFERROR(COUNTIFS(Helper!$A$2:$A$608, Helper!$A$2:$A$608, Helper!$C$2:$C$608, $A2, Helper!$E$2:$E$608, 0), 1)), 0)</f>
        <v>0</v>
      </c>
      <c r="C2" s="12" t="n">
        <f aca="false">IFERROR(SUMPRODUCT((Helper!$C$2:$C$608=$A2) * (Helper!$E$2:$E$608=1) / IFERROR(COUNTIFS(Helper!$A$2:$A$608, Helper!$A$2:$A$608, Helper!$C$2:$C$608, $A2, Helper!$E$2:$E$608, 1), 1)), 0)</f>
        <v>0</v>
      </c>
      <c r="D2" s="12" t="n">
        <f aca="false">IFERROR(SUMPRODUCT((Helper!$C$2:$C$608=$A2) * (Helper!$E$2:$E$608=2) / IFERROR(COUNTIFS(Helper!$A$2:$A$608, Helper!$A$2:$A$608, Helper!$C$2:$C$608, $A2, Helper!$E$2:$E$608, 2), 1)), 0)</f>
        <v>0</v>
      </c>
      <c r="E2" s="12" t="n">
        <f aca="false">IFERROR(SUMPRODUCT((Helper!$C$2:$C$608=$A2) * (Helper!$E$2:$E$608=3) / IFERROR(COUNTIFS(Helper!$A$2:$A$608, Helper!$A$2:$A$608, Helper!$C$2:$C$608, $A2, Helper!$E$2:$E$608, 3), 1)), 0)</f>
        <v>0</v>
      </c>
      <c r="F2" s="12" t="n">
        <f aca="false">IFERROR(SUMPRODUCT((Helper!$C$2:$C$608=$A2) * (Helper!$E$2:$E$608=4) / IFERROR(COUNTIFS(Helper!$A$2:$A$608, Helper!$A$2:$A$608, Helper!$C$2:$C$608, $A2, Helper!$E$2:$E$608, 4), 1)), 0)</f>
        <v>0</v>
      </c>
      <c r="G2" s="12" t="n">
        <f aca="false">IFERROR(SUMPRODUCT((Helper!$C$2:$C$608=$A2) * (Helper!$E$2:$E$608=5) / IFERROR(COUNTIFS(Helper!$A$2:$A$608, Helper!$A$2:$A$608, Helper!$C$2:$C$608, $A2, Helper!$E$2:$E$608, 5), 1)), 0)</f>
        <v>0</v>
      </c>
      <c r="H2" s="12" t="n">
        <f aca="false">IFERROR(SUMPRODUCT((Helper!$C$2:$C$608=$A2) * (Helper!$E$2:$E$608=6) / IFERROR(COUNTIFS(Helper!$A$2:$A$608, Helper!$A$2:$A$608, Helper!$C$2:$C$608, $A2, Helper!$E$2:$E$608, 6), 1)), 0)</f>
        <v>0</v>
      </c>
      <c r="I2" s="12" t="n">
        <f aca="false">IFERROR(SUMPRODUCT((Helper!$C$2:$C$608=$A2) * (Helper!$E$2:$E$608=7) / IFERROR(COUNTIFS(Helper!$A$2:$A$608, Helper!$A$2:$A$608, Helper!$C$2:$C$608, $A2, Helper!$E$2:$E$608, 7), 1)), 0)</f>
        <v>0</v>
      </c>
      <c r="J2" s="12" t="n">
        <f aca="false">IFERROR(SUMPRODUCT((Helper!$C$2:$C$608=$A2) * (Helper!$E$2:$E$608=8) / IFERROR(COUNTIFS(Helper!$A$2:$A$608, Helper!$A$2:$A$608, Helper!$C$2:$C$608, $A2, Helper!$E$2:$E$608, 8), 1)), 0)</f>
        <v>0</v>
      </c>
      <c r="K2" s="12" t="n">
        <f aca="false">IFERROR(SUMPRODUCT((Helper!$C$2:$C$608=$A2) * (Helper!$E$2:$E$608=9) / IFERROR(COUNTIFS(Helper!$A$2:$A$608, Helper!$A$2:$A$608, Helper!$C$2:$C$608, $A2, Helper!$E$2:$E$608, 9), 1)), 0)</f>
        <v>0</v>
      </c>
      <c r="L2" s="12" t="n">
        <f aca="false">IFERROR(SUMPRODUCT((Helper!$C$2:$C$608=$A2) * (Helper!$E$2:$E$608=10) / IFERROR(COUNTIFS(Helper!$A$2:$A$608, Helper!$A$2:$A$608, Helper!$C$2:$C$608, $A2, Helper!$E$2:$E$608, 10), 1)), 0)</f>
        <v>0</v>
      </c>
      <c r="M2" s="12" t="n">
        <f aca="false">IFERROR(SUMPRODUCT((Helper!$C$2:$C$608=$A2) * (Helper!$E$2:$E$608=11) / IFERROR(COUNTIFS(Helper!$A$2:$A$608, Helper!$A$2:$A$608, Helper!$C$2:$C$608, $A2, Helper!$E$2:$E$608, 11), 1)), 0)</f>
        <v>0</v>
      </c>
      <c r="N2" s="12" t="n">
        <f aca="false">IFERROR(SUMPRODUCT((Helper!$C$2:$C$608=$A2) * (Helper!$E$2:$E$608=12) / IFERROR(COUNTIFS(Helper!$A$2:$A$608, Helper!$A$2:$A$608, Helper!$C$2:$C$608, $A2, Helper!$E$2:$E$608, 12), 1)), 0)</f>
        <v>0</v>
      </c>
      <c r="O2" s="12" t="n">
        <f aca="false">IFERROR(SUMPRODUCT((Helper!$C$2:$C$608=$A2) * (Helper!$E$2:$E$608=13) / IFERROR(COUNTIFS(Helper!$A$2:$A$608, Helper!$A$2:$A$608, Helper!$C$2:$C$608, $A2, Helper!$E$2:$E$608, 13), 1)), 0)</f>
        <v>0</v>
      </c>
      <c r="P2" s="12" t="n">
        <f aca="false">IFERROR(SUMPRODUCT((Helper!$C$2:$C$608=$A2) * (Helper!$E$2:$E$608=14) / IFERROR(COUNTIFS(Helper!$A$2:$A$608, Helper!$A$2:$A$608, Helper!$C$2:$C$608, $A2, Helper!$E$2:$E$608, 14), 1)), 0)</f>
        <v>0</v>
      </c>
      <c r="Q2" s="12" t="n">
        <f aca="false">IFERROR(SUMPRODUCT((Helper!$C$2:$C$608=$A2) * (Helper!$E$2:$E$608=15) / IFERROR(COUNTIFS(Helper!$A$2:$A$608, Helper!$A$2:$A$608, Helper!$C$2:$C$608, $A2, Helper!$E$2:$E$608, 15), 1)), 0)</f>
        <v>0</v>
      </c>
    </row>
    <row r="3" customFormat="false" ht="15" hidden="false" customHeight="false" outlineLevel="0" collapsed="false">
      <c r="A3" s="11" t="n">
        <v>45323</v>
      </c>
      <c r="B3" s="12" t="n">
        <f aca="false">IFERROR(SUMPRODUCT((Helper!$C$2:$C$608=$A3) * (Helper!$E$2:$E$608=0) / IFERROR(COUNTIFS(Helper!$A$2:$A$608, Helper!$A$2:$A$608, Helper!$C$2:$C$608, $A3, Helper!$E$2:$E$608, 0), 1)), 0)</f>
        <v>0</v>
      </c>
      <c r="C3" s="12" t="n">
        <f aca="false">IFERROR(SUMPRODUCT((Helper!$C$2:$C$608=$A3) * (Helper!$E$2:$E$608=1) / IFERROR(COUNTIFS(Helper!$A$2:$A$608, Helper!$A$2:$A$608, Helper!$C$2:$C$608, $A3, Helper!$E$2:$E$608, 1), 1)), 0)</f>
        <v>0</v>
      </c>
      <c r="D3" s="12" t="n">
        <f aca="false">IFERROR(SUMPRODUCT((Helper!$C$2:$C$608=$A3) * (Helper!$E$2:$E$608=2) / IFERROR(COUNTIFS(Helper!$A$2:$A$608, Helper!$A$2:$A$608, Helper!$C$2:$C$608, $A3, Helper!$E$2:$E$608, 2), 1)), 0)</f>
        <v>0</v>
      </c>
      <c r="E3" s="12" t="n">
        <f aca="false">IFERROR(SUMPRODUCT((Helper!$C$2:$C$608=$A3) * (Helper!$E$2:$E$608=3) / IFERROR(COUNTIFS(Helper!$A$2:$A$608, Helper!$A$2:$A$608, Helper!$C$2:$C$608, $A3, Helper!$E$2:$E$608, 3), 1)), 0)</f>
        <v>0</v>
      </c>
      <c r="F3" s="12" t="n">
        <f aca="false">IFERROR(SUMPRODUCT((Helper!$C$2:$C$608=$A3) * (Helper!$E$2:$E$608=4) / IFERROR(COUNTIFS(Helper!$A$2:$A$608, Helper!$A$2:$A$608, Helper!$C$2:$C$608, $A3, Helper!$E$2:$E$608, 4), 1)), 0)</f>
        <v>0</v>
      </c>
      <c r="G3" s="12" t="n">
        <f aca="false">IFERROR(SUMPRODUCT((Helper!$C$2:$C$608=$A3) * (Helper!$E$2:$E$608=5) / IFERROR(COUNTIFS(Helper!$A$2:$A$608, Helper!$A$2:$A$608, Helper!$C$2:$C$608, $A3, Helper!$E$2:$E$608, 5), 1)), 0)</f>
        <v>0</v>
      </c>
      <c r="H3" s="12" t="n">
        <f aca="false">IFERROR(SUMPRODUCT((Helper!$C$2:$C$608=$A3) * (Helper!$E$2:$E$608=6) / IFERROR(COUNTIFS(Helper!$A$2:$A$608, Helper!$A$2:$A$608, Helper!$C$2:$C$608, $A3, Helper!$E$2:$E$608, 6), 1)), 0)</f>
        <v>0</v>
      </c>
      <c r="I3" s="12" t="n">
        <f aca="false">IFERROR(SUMPRODUCT((Helper!$C$2:$C$608=$A3) * (Helper!$E$2:$E$608=7) / IFERROR(COUNTIFS(Helper!$A$2:$A$608, Helper!$A$2:$A$608, Helper!$C$2:$C$608, $A3, Helper!$E$2:$E$608, 7), 1)), 0)</f>
        <v>0</v>
      </c>
      <c r="J3" s="12" t="n">
        <f aca="false">IFERROR(SUMPRODUCT((Helper!$C$2:$C$608=$A3) * (Helper!$E$2:$E$608=8) / IFERROR(COUNTIFS(Helper!$A$2:$A$608, Helper!$A$2:$A$608, Helper!$C$2:$C$608, $A3, Helper!$E$2:$E$608, 8), 1)), 0)</f>
        <v>0</v>
      </c>
      <c r="K3" s="12" t="n">
        <f aca="false">IFERROR(SUMPRODUCT((Helper!$C$2:$C$608=$A3) * (Helper!$E$2:$E$608=9) / IFERROR(COUNTIFS(Helper!$A$2:$A$608, Helper!$A$2:$A$608, Helper!$C$2:$C$608, $A3, Helper!$E$2:$E$608, 9), 1)), 0)</f>
        <v>0</v>
      </c>
      <c r="L3" s="12" t="n">
        <f aca="false">IFERROR(SUMPRODUCT((Helper!$C$2:$C$608=$A3) * (Helper!$E$2:$E$608=10) / IFERROR(COUNTIFS(Helper!$A$2:$A$608, Helper!$A$2:$A$608, Helper!$C$2:$C$608, $A3, Helper!$E$2:$E$608, 10), 1)), 0)</f>
        <v>0</v>
      </c>
      <c r="M3" s="12" t="n">
        <f aca="false">IFERROR(SUMPRODUCT((Helper!$C$2:$C$608=$A3) * (Helper!$E$2:$E$608=11) / IFERROR(COUNTIFS(Helper!$A$2:$A$608, Helper!$A$2:$A$608, Helper!$C$2:$C$608, $A3, Helper!$E$2:$E$608, 11), 1)), 0)</f>
        <v>0</v>
      </c>
      <c r="N3" s="12" t="n">
        <f aca="false">IFERROR(SUMPRODUCT((Helper!$C$2:$C$608=$A3) * (Helper!$E$2:$E$608=12) / IFERROR(COUNTIFS(Helper!$A$2:$A$608, Helper!$A$2:$A$608, Helper!$C$2:$C$608, $A3, Helper!$E$2:$E$608, 12), 1)), 0)</f>
        <v>0</v>
      </c>
      <c r="O3" s="12" t="n">
        <f aca="false">IFERROR(SUMPRODUCT((Helper!$C$2:$C$608=$A3) * (Helper!$E$2:$E$608=13) / IFERROR(COUNTIFS(Helper!$A$2:$A$608, Helper!$A$2:$A$608, Helper!$C$2:$C$608, $A3, Helper!$E$2:$E$608, 13), 1)), 0)</f>
        <v>0</v>
      </c>
      <c r="P3" s="12" t="n">
        <f aca="false">IFERROR(SUMPRODUCT((Helper!$C$2:$C$608=$A3) * (Helper!$E$2:$E$608=14) / IFERROR(COUNTIFS(Helper!$A$2:$A$608, Helper!$A$2:$A$608, Helper!$C$2:$C$608, $A3, Helper!$E$2:$E$608, 14), 1)), 0)</f>
        <v>0</v>
      </c>
      <c r="Q3" s="12" t="n">
        <f aca="false">IFERROR(SUMPRODUCT((Helper!$C$2:$C$608=$A3) * (Helper!$E$2:$E$608=15) / IFERROR(COUNTIFS(Helper!$A$2:$A$608, Helper!$A$2:$A$608, Helper!$C$2:$C$608, $A3, Helper!$E$2:$E$608, 15), 1)), 0)</f>
        <v>0</v>
      </c>
    </row>
    <row r="4" customFormat="false" ht="15" hidden="false" customHeight="false" outlineLevel="0" collapsed="false">
      <c r="A4" s="11" t="n">
        <v>45352</v>
      </c>
      <c r="B4" s="12" t="n">
        <f aca="false">IFERROR(SUMPRODUCT((Helper!$C$2:$C$608=$A4) * (Helper!$E$2:$E$608=0) / IFERROR(COUNTIFS(Helper!$A$2:$A$608, Helper!$A$2:$A$608, Helper!$C$2:$C$608, $A4, Helper!$E$2:$E$608, 0), 1)), 0)</f>
        <v>0</v>
      </c>
      <c r="C4" s="12" t="n">
        <f aca="false">IFERROR(SUMPRODUCT((Helper!$C$2:$C$608=$A4) * (Helper!$E$2:$E$608=1) / IFERROR(COUNTIFS(Helper!$A$2:$A$608, Helper!$A$2:$A$608, Helper!$C$2:$C$608, $A4, Helper!$E$2:$E$608, 1), 1)), 0)</f>
        <v>0</v>
      </c>
      <c r="D4" s="12" t="n">
        <f aca="false">IFERROR(SUMPRODUCT((Helper!$C$2:$C$608=$A4) * (Helper!$E$2:$E$608=2) / IFERROR(COUNTIFS(Helper!$A$2:$A$608, Helper!$A$2:$A$608, Helper!$C$2:$C$608, $A4, Helper!$E$2:$E$608, 2), 1)), 0)</f>
        <v>0</v>
      </c>
      <c r="E4" s="12" t="n">
        <f aca="false">IFERROR(SUMPRODUCT((Helper!$C$2:$C$608=$A4) * (Helper!$E$2:$E$608=3) / IFERROR(COUNTIFS(Helper!$A$2:$A$608, Helper!$A$2:$A$608, Helper!$C$2:$C$608, $A4, Helper!$E$2:$E$608, 3), 1)), 0)</f>
        <v>0</v>
      </c>
      <c r="F4" s="12" t="n">
        <f aca="false">IFERROR(SUMPRODUCT((Helper!$C$2:$C$608=$A4) * (Helper!$E$2:$E$608=4) / IFERROR(COUNTIFS(Helper!$A$2:$A$608, Helper!$A$2:$A$608, Helper!$C$2:$C$608, $A4, Helper!$E$2:$E$608, 4), 1)), 0)</f>
        <v>0</v>
      </c>
      <c r="G4" s="12" t="n">
        <f aca="false">IFERROR(SUMPRODUCT((Helper!$C$2:$C$608=$A4) * (Helper!$E$2:$E$608=5) / IFERROR(COUNTIFS(Helper!$A$2:$A$608, Helper!$A$2:$A$608, Helper!$C$2:$C$608, $A4, Helper!$E$2:$E$608, 5), 1)), 0)</f>
        <v>0</v>
      </c>
      <c r="H4" s="12" t="n">
        <f aca="false">IFERROR(SUMPRODUCT((Helper!$C$2:$C$608=$A4) * (Helper!$E$2:$E$608=6) / IFERROR(COUNTIFS(Helper!$A$2:$A$608, Helper!$A$2:$A$608, Helper!$C$2:$C$608, $A4, Helper!$E$2:$E$608, 6), 1)), 0)</f>
        <v>0</v>
      </c>
      <c r="I4" s="12" t="n">
        <f aca="false">IFERROR(SUMPRODUCT((Helper!$C$2:$C$608=$A4) * (Helper!$E$2:$E$608=7) / IFERROR(COUNTIFS(Helper!$A$2:$A$608, Helper!$A$2:$A$608, Helper!$C$2:$C$608, $A4, Helper!$E$2:$E$608, 7), 1)), 0)</f>
        <v>0</v>
      </c>
      <c r="J4" s="12" t="n">
        <f aca="false">IFERROR(SUMPRODUCT((Helper!$C$2:$C$608=$A4) * (Helper!$E$2:$E$608=8) / IFERROR(COUNTIFS(Helper!$A$2:$A$608, Helper!$A$2:$A$608, Helper!$C$2:$C$608, $A4, Helper!$E$2:$E$608, 8), 1)), 0)</f>
        <v>0</v>
      </c>
      <c r="K4" s="12" t="n">
        <f aca="false">IFERROR(SUMPRODUCT((Helper!$C$2:$C$608=$A4) * (Helper!$E$2:$E$608=9) / IFERROR(COUNTIFS(Helper!$A$2:$A$608, Helper!$A$2:$A$608, Helper!$C$2:$C$608, $A4, Helper!$E$2:$E$608, 9), 1)), 0)</f>
        <v>0</v>
      </c>
      <c r="L4" s="12" t="n">
        <f aca="false">IFERROR(SUMPRODUCT((Helper!$C$2:$C$608=$A4) * (Helper!$E$2:$E$608=10) / IFERROR(COUNTIFS(Helper!$A$2:$A$608, Helper!$A$2:$A$608, Helper!$C$2:$C$608, $A4, Helper!$E$2:$E$608, 10), 1)), 0)</f>
        <v>0</v>
      </c>
      <c r="M4" s="12" t="n">
        <f aca="false">IFERROR(SUMPRODUCT((Helper!$C$2:$C$608=$A4) * (Helper!$E$2:$E$608=11) / IFERROR(COUNTIFS(Helper!$A$2:$A$608, Helper!$A$2:$A$608, Helper!$C$2:$C$608, $A4, Helper!$E$2:$E$608, 11), 1)), 0)</f>
        <v>0</v>
      </c>
      <c r="N4" s="12" t="n">
        <f aca="false">IFERROR(SUMPRODUCT((Helper!$C$2:$C$608=$A4) * (Helper!$E$2:$E$608=12) / IFERROR(COUNTIFS(Helper!$A$2:$A$608, Helper!$A$2:$A$608, Helper!$C$2:$C$608, $A4, Helper!$E$2:$E$608, 12), 1)), 0)</f>
        <v>0</v>
      </c>
      <c r="O4" s="12" t="n">
        <f aca="false">IFERROR(SUMPRODUCT((Helper!$C$2:$C$608=$A4) * (Helper!$E$2:$E$608=13) / IFERROR(COUNTIFS(Helper!$A$2:$A$608, Helper!$A$2:$A$608, Helper!$C$2:$C$608, $A4, Helper!$E$2:$E$608, 13), 1)), 0)</f>
        <v>0</v>
      </c>
      <c r="P4" s="12" t="n">
        <f aca="false">IFERROR(SUMPRODUCT((Helper!$C$2:$C$608=$A4) * (Helper!$E$2:$E$608=14) / IFERROR(COUNTIFS(Helper!$A$2:$A$608, Helper!$A$2:$A$608, Helper!$C$2:$C$608, $A4, Helper!$E$2:$E$608, 14), 1)), 0)</f>
        <v>0</v>
      </c>
      <c r="Q4" s="12" t="n">
        <f aca="false">IFERROR(SUMPRODUCT((Helper!$C$2:$C$608=$A4) * (Helper!$E$2:$E$608=15) / IFERROR(COUNTIFS(Helper!$A$2:$A$608, Helper!$A$2:$A$608, Helper!$C$2:$C$608, $A4, Helper!$E$2:$E$608, 15), 1)), 0)</f>
        <v>0</v>
      </c>
    </row>
    <row r="5" customFormat="false" ht="15" hidden="false" customHeight="false" outlineLevel="0" collapsed="false">
      <c r="A5" s="11" t="n">
        <v>45383</v>
      </c>
      <c r="B5" s="12" t="n">
        <f aca="false">IFERROR(SUMPRODUCT((Helper!$C$2:$C$608=$A5) * (Helper!$E$2:$E$608=0) / IFERROR(COUNTIFS(Helper!$A$2:$A$608, Helper!$A$2:$A$608, Helper!$C$2:$C$608, $A5, Helper!$E$2:$E$608, 0), 1)), 0)</f>
        <v>0</v>
      </c>
      <c r="C5" s="12" t="n">
        <f aca="false">IFERROR(SUMPRODUCT((Helper!$C$2:$C$608=$A5) * (Helper!$E$2:$E$608=1) / IFERROR(COUNTIFS(Helper!$A$2:$A$608, Helper!$A$2:$A$608, Helper!$C$2:$C$608, $A5, Helper!$E$2:$E$608, 1), 1)), 0)</f>
        <v>0</v>
      </c>
      <c r="D5" s="12" t="n">
        <f aca="false">IFERROR(SUMPRODUCT((Helper!$C$2:$C$608=$A5) * (Helper!$E$2:$E$608=2) / IFERROR(COUNTIFS(Helper!$A$2:$A$608, Helper!$A$2:$A$608, Helper!$C$2:$C$608, $A5, Helper!$E$2:$E$608, 2), 1)), 0)</f>
        <v>0</v>
      </c>
      <c r="E5" s="12" t="n">
        <f aca="false">IFERROR(SUMPRODUCT((Helper!$C$2:$C$608=$A5) * (Helper!$E$2:$E$608=3) / IFERROR(COUNTIFS(Helper!$A$2:$A$608, Helper!$A$2:$A$608, Helper!$C$2:$C$608, $A5, Helper!$E$2:$E$608, 3), 1)), 0)</f>
        <v>0</v>
      </c>
      <c r="F5" s="12" t="n">
        <f aca="false">IFERROR(SUMPRODUCT((Helper!$C$2:$C$608=$A5) * (Helper!$E$2:$E$608=4) / IFERROR(COUNTIFS(Helper!$A$2:$A$608, Helper!$A$2:$A$608, Helper!$C$2:$C$608, $A5, Helper!$E$2:$E$608, 4), 1)), 0)</f>
        <v>0</v>
      </c>
      <c r="G5" s="12" t="n">
        <f aca="false">IFERROR(SUMPRODUCT((Helper!$C$2:$C$608=$A5) * (Helper!$E$2:$E$608=5) / IFERROR(COUNTIFS(Helper!$A$2:$A$608, Helper!$A$2:$A$608, Helper!$C$2:$C$608, $A5, Helper!$E$2:$E$608, 5), 1)), 0)</f>
        <v>0</v>
      </c>
      <c r="H5" s="12" t="n">
        <f aca="false">IFERROR(SUMPRODUCT((Helper!$C$2:$C$608=$A5) * (Helper!$E$2:$E$608=6) / IFERROR(COUNTIFS(Helper!$A$2:$A$608, Helper!$A$2:$A$608, Helper!$C$2:$C$608, $A5, Helper!$E$2:$E$608, 6), 1)), 0)</f>
        <v>0</v>
      </c>
      <c r="I5" s="12" t="n">
        <f aca="false">IFERROR(SUMPRODUCT((Helper!$C$2:$C$608=$A5) * (Helper!$E$2:$E$608=7) / IFERROR(COUNTIFS(Helper!$A$2:$A$608, Helper!$A$2:$A$608, Helper!$C$2:$C$608, $A5, Helper!$E$2:$E$608, 7), 1)), 0)</f>
        <v>0</v>
      </c>
      <c r="J5" s="12" t="n">
        <f aca="false">IFERROR(SUMPRODUCT((Helper!$C$2:$C$608=$A5) * (Helper!$E$2:$E$608=8) / IFERROR(COUNTIFS(Helper!$A$2:$A$608, Helper!$A$2:$A$608, Helper!$C$2:$C$608, $A5, Helper!$E$2:$E$608, 8), 1)), 0)</f>
        <v>0</v>
      </c>
      <c r="K5" s="12" t="n">
        <f aca="false">IFERROR(SUMPRODUCT((Helper!$C$2:$C$608=$A5) * (Helper!$E$2:$E$608=9) / IFERROR(COUNTIFS(Helper!$A$2:$A$608, Helper!$A$2:$A$608, Helper!$C$2:$C$608, $A5, Helper!$E$2:$E$608, 9), 1)), 0)</f>
        <v>0</v>
      </c>
      <c r="L5" s="12" t="n">
        <f aca="false">IFERROR(SUMPRODUCT((Helper!$C$2:$C$608=$A5) * (Helper!$E$2:$E$608=10) / IFERROR(COUNTIFS(Helper!$A$2:$A$608, Helper!$A$2:$A$608, Helper!$C$2:$C$608, $A5, Helper!$E$2:$E$608, 10), 1)), 0)</f>
        <v>0</v>
      </c>
      <c r="M5" s="12" t="n">
        <f aca="false">IFERROR(SUMPRODUCT((Helper!$C$2:$C$608=$A5) * (Helper!$E$2:$E$608=11) / IFERROR(COUNTIFS(Helper!$A$2:$A$608, Helper!$A$2:$A$608, Helper!$C$2:$C$608, $A5, Helper!$E$2:$E$608, 11), 1)), 0)</f>
        <v>0</v>
      </c>
      <c r="N5" s="12" t="n">
        <f aca="false">IFERROR(SUMPRODUCT((Helper!$C$2:$C$608=$A5) * (Helper!$E$2:$E$608=12) / IFERROR(COUNTIFS(Helper!$A$2:$A$608, Helper!$A$2:$A$608, Helper!$C$2:$C$608, $A5, Helper!$E$2:$E$608, 12), 1)), 0)</f>
        <v>0</v>
      </c>
      <c r="O5" s="12" t="n">
        <f aca="false">IFERROR(SUMPRODUCT((Helper!$C$2:$C$608=$A5) * (Helper!$E$2:$E$608=13) / IFERROR(COUNTIFS(Helper!$A$2:$A$608, Helper!$A$2:$A$608, Helper!$C$2:$C$608, $A5, Helper!$E$2:$E$608, 13), 1)), 0)</f>
        <v>0</v>
      </c>
      <c r="P5" s="12" t="n">
        <f aca="false">IFERROR(SUMPRODUCT((Helper!$C$2:$C$608=$A5) * (Helper!$E$2:$E$608=14) / IFERROR(COUNTIFS(Helper!$A$2:$A$608, Helper!$A$2:$A$608, Helper!$C$2:$C$608, $A5, Helper!$E$2:$E$608, 14), 1)), 0)</f>
        <v>0</v>
      </c>
      <c r="Q5" s="12" t="n">
        <f aca="false">IFERROR(SUMPRODUCT((Helper!$C$2:$C$608=$A5) * (Helper!$E$2:$E$608=15) / IFERROR(COUNTIFS(Helper!$A$2:$A$608, Helper!$A$2:$A$608, Helper!$C$2:$C$608, $A5, Helper!$E$2:$E$608, 15), 1)), 0)</f>
        <v>0</v>
      </c>
    </row>
    <row r="6" customFormat="false" ht="15" hidden="false" customHeight="false" outlineLevel="0" collapsed="false">
      <c r="A6" s="11" t="n">
        <v>45413</v>
      </c>
      <c r="B6" s="12" t="n">
        <f aca="false">IFERROR(SUMPRODUCT((Helper!$C$2:$C$608=$A6) * (Helper!$E$2:$E$608=0) / IFERROR(COUNTIFS(Helper!$A$2:$A$608, Helper!$A$2:$A$608, Helper!$C$2:$C$608, $A6, Helper!$E$2:$E$608, 0), 1)), 0)</f>
        <v>0</v>
      </c>
      <c r="C6" s="12" t="n">
        <f aca="false">IFERROR(SUMPRODUCT((Helper!$C$2:$C$608=$A6) * (Helper!$E$2:$E$608=1) / IFERROR(COUNTIFS(Helper!$A$2:$A$608, Helper!$A$2:$A$608, Helper!$C$2:$C$608, $A6, Helper!$E$2:$E$608, 1), 1)), 0)</f>
        <v>0</v>
      </c>
      <c r="D6" s="12" t="n">
        <f aca="false">IFERROR(SUMPRODUCT((Helper!$C$2:$C$608=$A6) * (Helper!$E$2:$E$608=2) / IFERROR(COUNTIFS(Helper!$A$2:$A$608, Helper!$A$2:$A$608, Helper!$C$2:$C$608, $A6, Helper!$E$2:$E$608, 2), 1)), 0)</f>
        <v>0</v>
      </c>
      <c r="E6" s="12" t="n">
        <f aca="false">IFERROR(SUMPRODUCT((Helper!$C$2:$C$608=$A6) * (Helper!$E$2:$E$608=3) / IFERROR(COUNTIFS(Helper!$A$2:$A$608, Helper!$A$2:$A$608, Helper!$C$2:$C$608, $A6, Helper!$E$2:$E$608, 3), 1)), 0)</f>
        <v>0</v>
      </c>
      <c r="F6" s="12" t="n">
        <f aca="false">IFERROR(SUMPRODUCT((Helper!$C$2:$C$608=$A6) * (Helper!$E$2:$E$608=4) / IFERROR(COUNTIFS(Helper!$A$2:$A$608, Helper!$A$2:$A$608, Helper!$C$2:$C$608, $A6, Helper!$E$2:$E$608, 4), 1)), 0)</f>
        <v>0</v>
      </c>
      <c r="G6" s="12" t="n">
        <f aca="false">IFERROR(SUMPRODUCT((Helper!$C$2:$C$608=$A6) * (Helper!$E$2:$E$608=5) / IFERROR(COUNTIFS(Helper!$A$2:$A$608, Helper!$A$2:$A$608, Helper!$C$2:$C$608, $A6, Helper!$E$2:$E$608, 5), 1)), 0)</f>
        <v>0</v>
      </c>
      <c r="H6" s="12" t="n">
        <f aca="false">IFERROR(SUMPRODUCT((Helper!$C$2:$C$608=$A6) * (Helper!$E$2:$E$608=6) / IFERROR(COUNTIFS(Helper!$A$2:$A$608, Helper!$A$2:$A$608, Helper!$C$2:$C$608, $A6, Helper!$E$2:$E$608, 6), 1)), 0)</f>
        <v>0</v>
      </c>
      <c r="I6" s="12" t="n">
        <f aca="false">IFERROR(SUMPRODUCT((Helper!$C$2:$C$608=$A6) * (Helper!$E$2:$E$608=7) / IFERROR(COUNTIFS(Helper!$A$2:$A$608, Helper!$A$2:$A$608, Helper!$C$2:$C$608, $A6, Helper!$E$2:$E$608, 7), 1)), 0)</f>
        <v>0</v>
      </c>
      <c r="J6" s="12" t="n">
        <f aca="false">IFERROR(SUMPRODUCT((Helper!$C$2:$C$608=$A6) * (Helper!$E$2:$E$608=8) / IFERROR(COUNTIFS(Helper!$A$2:$A$608, Helper!$A$2:$A$608, Helper!$C$2:$C$608, $A6, Helper!$E$2:$E$608, 8), 1)), 0)</f>
        <v>0</v>
      </c>
      <c r="K6" s="12" t="n">
        <f aca="false">IFERROR(SUMPRODUCT((Helper!$C$2:$C$608=$A6) * (Helper!$E$2:$E$608=9) / IFERROR(COUNTIFS(Helper!$A$2:$A$608, Helper!$A$2:$A$608, Helper!$C$2:$C$608, $A6, Helper!$E$2:$E$608, 9), 1)), 0)</f>
        <v>0</v>
      </c>
      <c r="L6" s="12" t="n">
        <f aca="false">IFERROR(SUMPRODUCT((Helper!$C$2:$C$608=$A6) * (Helper!$E$2:$E$608=10) / IFERROR(COUNTIFS(Helper!$A$2:$A$608, Helper!$A$2:$A$608, Helper!$C$2:$C$608, $A6, Helper!$E$2:$E$608, 10), 1)), 0)</f>
        <v>0</v>
      </c>
      <c r="M6" s="12" t="n">
        <f aca="false">IFERROR(SUMPRODUCT((Helper!$C$2:$C$608=$A6) * (Helper!$E$2:$E$608=11) / IFERROR(COUNTIFS(Helper!$A$2:$A$608, Helper!$A$2:$A$608, Helper!$C$2:$C$608, $A6, Helper!$E$2:$E$608, 11), 1)), 0)</f>
        <v>0</v>
      </c>
      <c r="N6" s="12" t="n">
        <f aca="false">IFERROR(SUMPRODUCT((Helper!$C$2:$C$608=$A6) * (Helper!$E$2:$E$608=12) / IFERROR(COUNTIFS(Helper!$A$2:$A$608, Helper!$A$2:$A$608, Helper!$C$2:$C$608, $A6, Helper!$E$2:$E$608, 12), 1)), 0)</f>
        <v>0</v>
      </c>
      <c r="O6" s="12" t="n">
        <f aca="false">IFERROR(SUMPRODUCT((Helper!$C$2:$C$608=$A6) * (Helper!$E$2:$E$608=13) / IFERROR(COUNTIFS(Helper!$A$2:$A$608, Helper!$A$2:$A$608, Helper!$C$2:$C$608, $A6, Helper!$E$2:$E$608, 13), 1)), 0)</f>
        <v>0</v>
      </c>
      <c r="P6" s="12" t="n">
        <f aca="false">IFERROR(SUMPRODUCT((Helper!$C$2:$C$608=$A6) * (Helper!$E$2:$E$608=14) / IFERROR(COUNTIFS(Helper!$A$2:$A$608, Helper!$A$2:$A$608, Helper!$C$2:$C$608, $A6, Helper!$E$2:$E$608, 14), 1)), 0)</f>
        <v>0</v>
      </c>
      <c r="Q6" s="12" t="n">
        <f aca="false">IFERROR(SUMPRODUCT((Helper!$C$2:$C$608=$A6) * (Helper!$E$2:$E$608=15) / IFERROR(COUNTIFS(Helper!$A$2:$A$608, Helper!$A$2:$A$608, Helper!$C$2:$C$608, $A6, Helper!$E$2:$E$608, 15), 1)), 0)</f>
        <v>0</v>
      </c>
    </row>
    <row r="7" customFormat="false" ht="15" hidden="false" customHeight="false" outlineLevel="0" collapsed="false">
      <c r="A7" s="11" t="n">
        <v>45444</v>
      </c>
      <c r="B7" s="12" t="n">
        <f aca="false">IFERROR(SUMPRODUCT((Helper!$C$2:$C$608=$A7) * (Helper!$E$2:$E$608=0) / IFERROR(COUNTIFS(Helper!$A$2:$A$608, Helper!$A$2:$A$608, Helper!$C$2:$C$608, $A7, Helper!$E$2:$E$608, 0), 1)), 0)</f>
        <v>0</v>
      </c>
      <c r="C7" s="12" t="n">
        <f aca="false">IFERROR(SUMPRODUCT((Helper!$C$2:$C$608=$A7) * (Helper!$E$2:$E$608=1) / IFERROR(COUNTIFS(Helper!$A$2:$A$608, Helper!$A$2:$A$608, Helper!$C$2:$C$608, $A7, Helper!$E$2:$E$608, 1), 1)), 0)</f>
        <v>0</v>
      </c>
      <c r="D7" s="12" t="n">
        <f aca="false">IFERROR(SUMPRODUCT((Helper!$C$2:$C$608=$A7) * (Helper!$E$2:$E$608=2) / IFERROR(COUNTIFS(Helper!$A$2:$A$608, Helper!$A$2:$A$608, Helper!$C$2:$C$608, $A7, Helper!$E$2:$E$608, 2), 1)), 0)</f>
        <v>0</v>
      </c>
      <c r="E7" s="12" t="n">
        <f aca="false">IFERROR(SUMPRODUCT((Helper!$C$2:$C$608=$A7) * (Helper!$E$2:$E$608=3) / IFERROR(COUNTIFS(Helper!$A$2:$A$608, Helper!$A$2:$A$608, Helper!$C$2:$C$608, $A7, Helper!$E$2:$E$608, 3), 1)), 0)</f>
        <v>0</v>
      </c>
      <c r="F7" s="12" t="n">
        <f aca="false">IFERROR(SUMPRODUCT((Helper!$C$2:$C$608=$A7) * (Helper!$E$2:$E$608=4) / IFERROR(COUNTIFS(Helper!$A$2:$A$608, Helper!$A$2:$A$608, Helper!$C$2:$C$608, $A7, Helper!$E$2:$E$608, 4), 1)), 0)</f>
        <v>0</v>
      </c>
      <c r="G7" s="12" t="n">
        <f aca="false">IFERROR(SUMPRODUCT((Helper!$C$2:$C$608=$A7) * (Helper!$E$2:$E$608=5) / IFERROR(COUNTIFS(Helper!$A$2:$A$608, Helper!$A$2:$A$608, Helper!$C$2:$C$608, $A7, Helper!$E$2:$E$608, 5), 1)), 0)</f>
        <v>0</v>
      </c>
      <c r="H7" s="12" t="n">
        <f aca="false">IFERROR(SUMPRODUCT((Helper!$C$2:$C$608=$A7) * (Helper!$E$2:$E$608=6) / IFERROR(COUNTIFS(Helper!$A$2:$A$608, Helper!$A$2:$A$608, Helper!$C$2:$C$608, $A7, Helper!$E$2:$E$608, 6), 1)), 0)</f>
        <v>0</v>
      </c>
      <c r="I7" s="12" t="n">
        <f aca="false">IFERROR(SUMPRODUCT((Helper!$C$2:$C$608=$A7) * (Helper!$E$2:$E$608=7) / IFERROR(COUNTIFS(Helper!$A$2:$A$608, Helper!$A$2:$A$608, Helper!$C$2:$C$608, $A7, Helper!$E$2:$E$608, 7), 1)), 0)</f>
        <v>0</v>
      </c>
      <c r="J7" s="12" t="n">
        <f aca="false">IFERROR(SUMPRODUCT((Helper!$C$2:$C$608=$A7) * (Helper!$E$2:$E$608=8) / IFERROR(COUNTIFS(Helper!$A$2:$A$608, Helper!$A$2:$A$608, Helper!$C$2:$C$608, $A7, Helper!$E$2:$E$608, 8), 1)), 0)</f>
        <v>0</v>
      </c>
      <c r="K7" s="12" t="n">
        <f aca="false">IFERROR(SUMPRODUCT((Helper!$C$2:$C$608=$A7) * (Helper!$E$2:$E$608=9) / IFERROR(COUNTIFS(Helper!$A$2:$A$608, Helper!$A$2:$A$608, Helper!$C$2:$C$608, $A7, Helper!$E$2:$E$608, 9), 1)), 0)</f>
        <v>0</v>
      </c>
      <c r="L7" s="12" t="n">
        <f aca="false">IFERROR(SUMPRODUCT((Helper!$C$2:$C$608=$A7) * (Helper!$E$2:$E$608=10) / IFERROR(COUNTIFS(Helper!$A$2:$A$608, Helper!$A$2:$A$608, Helper!$C$2:$C$608, $A7, Helper!$E$2:$E$608, 10), 1)), 0)</f>
        <v>0</v>
      </c>
      <c r="M7" s="12" t="n">
        <f aca="false">IFERROR(SUMPRODUCT((Helper!$C$2:$C$608=$A7) * (Helper!$E$2:$E$608=11) / IFERROR(COUNTIFS(Helper!$A$2:$A$608, Helper!$A$2:$A$608, Helper!$C$2:$C$608, $A7, Helper!$E$2:$E$608, 11), 1)), 0)</f>
        <v>0</v>
      </c>
      <c r="N7" s="12" t="n">
        <f aca="false">IFERROR(SUMPRODUCT((Helper!$C$2:$C$608=$A7) * (Helper!$E$2:$E$608=12) / IFERROR(COUNTIFS(Helper!$A$2:$A$608, Helper!$A$2:$A$608, Helper!$C$2:$C$608, $A7, Helper!$E$2:$E$608, 12), 1)), 0)</f>
        <v>0</v>
      </c>
      <c r="O7" s="12" t="n">
        <f aca="false">IFERROR(SUMPRODUCT((Helper!$C$2:$C$608=$A7) * (Helper!$E$2:$E$608=13) / IFERROR(COUNTIFS(Helper!$A$2:$A$608, Helper!$A$2:$A$608, Helper!$C$2:$C$608, $A7, Helper!$E$2:$E$608, 13), 1)), 0)</f>
        <v>0</v>
      </c>
      <c r="P7" s="12" t="n">
        <f aca="false">IFERROR(SUMPRODUCT((Helper!$C$2:$C$608=$A7) * (Helper!$E$2:$E$608=14) / IFERROR(COUNTIFS(Helper!$A$2:$A$608, Helper!$A$2:$A$608, Helper!$C$2:$C$608, $A7, Helper!$E$2:$E$608, 14), 1)), 0)</f>
        <v>0</v>
      </c>
      <c r="Q7" s="12" t="n">
        <f aca="false">IFERROR(SUMPRODUCT((Helper!$C$2:$C$608=$A7) * (Helper!$E$2:$E$608=15) / IFERROR(COUNTIFS(Helper!$A$2:$A$608, Helper!$A$2:$A$608, Helper!$C$2:$C$608, $A7, Helper!$E$2:$E$608, 15), 1)), 0)</f>
        <v>0</v>
      </c>
    </row>
    <row r="8" customFormat="false" ht="15" hidden="false" customHeight="false" outlineLevel="0" collapsed="false">
      <c r="A8" s="11" t="n">
        <v>45474</v>
      </c>
      <c r="B8" s="12" t="n">
        <f aca="false">IFERROR(SUMPRODUCT((Helper!$C$2:$C$608=$A8) * (Helper!$E$2:$E$608=0) / IFERROR(COUNTIFS(Helper!$A$2:$A$608, Helper!$A$2:$A$608, Helper!$C$2:$C$608, $A8, Helper!$E$2:$E$608, 0), 1)), 0)</f>
        <v>0</v>
      </c>
      <c r="C8" s="12" t="n">
        <f aca="false">IFERROR(SUMPRODUCT((Helper!$C$2:$C$608=$A8) * (Helper!$E$2:$E$608=1) / IFERROR(COUNTIFS(Helper!$A$2:$A$608, Helper!$A$2:$A$608, Helper!$C$2:$C$608, $A8, Helper!$E$2:$E$608, 1), 1)), 0)</f>
        <v>0</v>
      </c>
      <c r="D8" s="12" t="n">
        <f aca="false">IFERROR(SUMPRODUCT((Helper!$C$2:$C$608=$A8) * (Helper!$E$2:$E$608=2) / IFERROR(COUNTIFS(Helper!$A$2:$A$608, Helper!$A$2:$A$608, Helper!$C$2:$C$608, $A8, Helper!$E$2:$E$608, 2), 1)), 0)</f>
        <v>0</v>
      </c>
      <c r="E8" s="12" t="n">
        <f aca="false">IFERROR(SUMPRODUCT((Helper!$C$2:$C$608=$A8) * (Helper!$E$2:$E$608=3) / IFERROR(COUNTIFS(Helper!$A$2:$A$608, Helper!$A$2:$A$608, Helper!$C$2:$C$608, $A8, Helper!$E$2:$E$608, 3), 1)), 0)</f>
        <v>0</v>
      </c>
      <c r="F8" s="12" t="n">
        <f aca="false">IFERROR(SUMPRODUCT((Helper!$C$2:$C$608=$A8) * (Helper!$E$2:$E$608=4) / IFERROR(COUNTIFS(Helper!$A$2:$A$608, Helper!$A$2:$A$608, Helper!$C$2:$C$608, $A8, Helper!$E$2:$E$608, 4), 1)), 0)</f>
        <v>0</v>
      </c>
      <c r="G8" s="12" t="n">
        <f aca="false">IFERROR(SUMPRODUCT((Helper!$C$2:$C$608=$A8) * (Helper!$E$2:$E$608=5) / IFERROR(COUNTIFS(Helper!$A$2:$A$608, Helper!$A$2:$A$608, Helper!$C$2:$C$608, $A8, Helper!$E$2:$E$608, 5), 1)), 0)</f>
        <v>0</v>
      </c>
      <c r="H8" s="12" t="n">
        <f aca="false">IFERROR(SUMPRODUCT((Helper!$C$2:$C$608=$A8) * (Helper!$E$2:$E$608=6) / IFERROR(COUNTIFS(Helper!$A$2:$A$608, Helper!$A$2:$A$608, Helper!$C$2:$C$608, $A8, Helper!$E$2:$E$608, 6), 1)), 0)</f>
        <v>0</v>
      </c>
      <c r="I8" s="12" t="n">
        <f aca="false">IFERROR(SUMPRODUCT((Helper!$C$2:$C$608=$A8) * (Helper!$E$2:$E$608=7) / IFERROR(COUNTIFS(Helper!$A$2:$A$608, Helper!$A$2:$A$608, Helper!$C$2:$C$608, $A8, Helper!$E$2:$E$608, 7), 1)), 0)</f>
        <v>0</v>
      </c>
      <c r="J8" s="12" t="n">
        <f aca="false">IFERROR(SUMPRODUCT((Helper!$C$2:$C$608=$A8) * (Helper!$E$2:$E$608=8) / IFERROR(COUNTIFS(Helper!$A$2:$A$608, Helper!$A$2:$A$608, Helper!$C$2:$C$608, $A8, Helper!$E$2:$E$608, 8), 1)), 0)</f>
        <v>0</v>
      </c>
      <c r="K8" s="12" t="n">
        <f aca="false">IFERROR(SUMPRODUCT((Helper!$C$2:$C$608=$A8) * (Helper!$E$2:$E$608=9) / IFERROR(COUNTIFS(Helper!$A$2:$A$608, Helper!$A$2:$A$608, Helper!$C$2:$C$608, $A8, Helper!$E$2:$E$608, 9), 1)), 0)</f>
        <v>0</v>
      </c>
      <c r="L8" s="12" t="n">
        <f aca="false">IFERROR(SUMPRODUCT((Helper!$C$2:$C$608=$A8) * (Helper!$E$2:$E$608=10) / IFERROR(COUNTIFS(Helper!$A$2:$A$608, Helper!$A$2:$A$608, Helper!$C$2:$C$608, $A8, Helper!$E$2:$E$608, 10), 1)), 0)</f>
        <v>0</v>
      </c>
      <c r="M8" s="12" t="n">
        <f aca="false">IFERROR(SUMPRODUCT((Helper!$C$2:$C$608=$A8) * (Helper!$E$2:$E$608=11) / IFERROR(COUNTIFS(Helper!$A$2:$A$608, Helper!$A$2:$A$608, Helper!$C$2:$C$608, $A8, Helper!$E$2:$E$608, 11), 1)), 0)</f>
        <v>0</v>
      </c>
      <c r="N8" s="12" t="n">
        <f aca="false">IFERROR(SUMPRODUCT((Helper!$C$2:$C$608=$A8) * (Helper!$E$2:$E$608=12) / IFERROR(COUNTIFS(Helper!$A$2:$A$608, Helper!$A$2:$A$608, Helper!$C$2:$C$608, $A8, Helper!$E$2:$E$608, 12), 1)), 0)</f>
        <v>0</v>
      </c>
      <c r="O8" s="12" t="n">
        <f aca="false">IFERROR(SUMPRODUCT((Helper!$C$2:$C$608=$A8) * (Helper!$E$2:$E$608=13) / IFERROR(COUNTIFS(Helper!$A$2:$A$608, Helper!$A$2:$A$608, Helper!$C$2:$C$608, $A8, Helper!$E$2:$E$608, 13), 1)), 0)</f>
        <v>0</v>
      </c>
      <c r="P8" s="12" t="n">
        <f aca="false">IFERROR(SUMPRODUCT((Helper!$C$2:$C$608=$A8) * (Helper!$E$2:$E$608=14) / IFERROR(COUNTIFS(Helper!$A$2:$A$608, Helper!$A$2:$A$608, Helper!$C$2:$C$608, $A8, Helper!$E$2:$E$608, 14), 1)), 0)</f>
        <v>0</v>
      </c>
      <c r="Q8" s="12" t="n">
        <f aca="false">IFERROR(SUMPRODUCT((Helper!$C$2:$C$608=$A8) * (Helper!$E$2:$E$608=15) / IFERROR(COUNTIFS(Helper!$A$2:$A$608, Helper!$A$2:$A$608, Helper!$C$2:$C$608, $A8, Helper!$E$2:$E$608, 15), 1)), 0)</f>
        <v>0</v>
      </c>
    </row>
    <row r="9" customFormat="false" ht="15" hidden="false" customHeight="false" outlineLevel="0" collapsed="false">
      <c r="A9" s="11" t="n">
        <v>45505</v>
      </c>
      <c r="B9" s="12" t="n">
        <f aca="false">IFERROR(SUMPRODUCT((Helper!$C$2:$C$608=$A9) * (Helper!$E$2:$E$608=0) / IFERROR(COUNTIFS(Helper!$A$2:$A$608, Helper!$A$2:$A$608, Helper!$C$2:$C$608, $A9, Helper!$E$2:$E$608, 0), 1)), 0)</f>
        <v>0</v>
      </c>
      <c r="C9" s="12" t="n">
        <f aca="false">IFERROR(SUMPRODUCT((Helper!$C$2:$C$608=$A9) * (Helper!$E$2:$E$608=1) / IFERROR(COUNTIFS(Helper!$A$2:$A$608, Helper!$A$2:$A$608, Helper!$C$2:$C$608, $A9, Helper!$E$2:$E$608, 1), 1)), 0)</f>
        <v>0</v>
      </c>
      <c r="D9" s="12" t="n">
        <f aca="false">IFERROR(SUMPRODUCT((Helper!$C$2:$C$608=$A9) * (Helper!$E$2:$E$608=2) / IFERROR(COUNTIFS(Helper!$A$2:$A$608, Helper!$A$2:$A$608, Helper!$C$2:$C$608, $A9, Helper!$E$2:$E$608, 2), 1)), 0)</f>
        <v>0</v>
      </c>
      <c r="E9" s="12" t="n">
        <f aca="false">IFERROR(SUMPRODUCT((Helper!$C$2:$C$608=$A9) * (Helper!$E$2:$E$608=3) / IFERROR(COUNTIFS(Helper!$A$2:$A$608, Helper!$A$2:$A$608, Helper!$C$2:$C$608, $A9, Helper!$E$2:$E$608, 3), 1)), 0)</f>
        <v>0</v>
      </c>
      <c r="F9" s="12" t="n">
        <f aca="false">IFERROR(SUMPRODUCT((Helper!$C$2:$C$608=$A9) * (Helper!$E$2:$E$608=4) / IFERROR(COUNTIFS(Helper!$A$2:$A$608, Helper!$A$2:$A$608, Helper!$C$2:$C$608, $A9, Helper!$E$2:$E$608, 4), 1)), 0)</f>
        <v>0</v>
      </c>
      <c r="G9" s="12" t="n">
        <f aca="false">IFERROR(SUMPRODUCT((Helper!$C$2:$C$608=$A9) * (Helper!$E$2:$E$608=5) / IFERROR(COUNTIFS(Helper!$A$2:$A$608, Helper!$A$2:$A$608, Helper!$C$2:$C$608, $A9, Helper!$E$2:$E$608, 5), 1)), 0)</f>
        <v>0</v>
      </c>
      <c r="H9" s="12" t="n">
        <f aca="false">IFERROR(SUMPRODUCT((Helper!$C$2:$C$608=$A9) * (Helper!$E$2:$E$608=6) / IFERROR(COUNTIFS(Helper!$A$2:$A$608, Helper!$A$2:$A$608, Helper!$C$2:$C$608, $A9, Helper!$E$2:$E$608, 6), 1)), 0)</f>
        <v>0</v>
      </c>
      <c r="I9" s="12" t="n">
        <f aca="false">IFERROR(SUMPRODUCT((Helper!$C$2:$C$608=$A9) * (Helper!$E$2:$E$608=7) / IFERROR(COUNTIFS(Helper!$A$2:$A$608, Helper!$A$2:$A$608, Helper!$C$2:$C$608, $A9, Helper!$E$2:$E$608, 7), 1)), 0)</f>
        <v>0</v>
      </c>
      <c r="J9" s="12" t="n">
        <f aca="false">IFERROR(SUMPRODUCT((Helper!$C$2:$C$608=$A9) * (Helper!$E$2:$E$608=8) / IFERROR(COUNTIFS(Helper!$A$2:$A$608, Helper!$A$2:$A$608, Helper!$C$2:$C$608, $A9, Helper!$E$2:$E$608, 8), 1)), 0)</f>
        <v>0</v>
      </c>
      <c r="K9" s="12" t="n">
        <f aca="false">IFERROR(SUMPRODUCT((Helper!$C$2:$C$608=$A9) * (Helper!$E$2:$E$608=9) / IFERROR(COUNTIFS(Helper!$A$2:$A$608, Helper!$A$2:$A$608, Helper!$C$2:$C$608, $A9, Helper!$E$2:$E$608, 9), 1)), 0)</f>
        <v>0</v>
      </c>
      <c r="L9" s="12" t="n">
        <f aca="false">IFERROR(SUMPRODUCT((Helper!$C$2:$C$608=$A9) * (Helper!$E$2:$E$608=10) / IFERROR(COUNTIFS(Helper!$A$2:$A$608, Helper!$A$2:$A$608, Helper!$C$2:$C$608, $A9, Helper!$E$2:$E$608, 10), 1)), 0)</f>
        <v>0</v>
      </c>
      <c r="M9" s="12" t="n">
        <f aca="false">IFERROR(SUMPRODUCT((Helper!$C$2:$C$608=$A9) * (Helper!$E$2:$E$608=11) / IFERROR(COUNTIFS(Helper!$A$2:$A$608, Helper!$A$2:$A$608, Helper!$C$2:$C$608, $A9, Helper!$E$2:$E$608, 11), 1)), 0)</f>
        <v>0</v>
      </c>
      <c r="N9" s="12" t="n">
        <f aca="false">IFERROR(SUMPRODUCT((Helper!$C$2:$C$608=$A9) * (Helper!$E$2:$E$608=12) / IFERROR(COUNTIFS(Helper!$A$2:$A$608, Helper!$A$2:$A$608, Helper!$C$2:$C$608, $A9, Helper!$E$2:$E$608, 12), 1)), 0)</f>
        <v>0</v>
      </c>
      <c r="O9" s="12" t="n">
        <f aca="false">IFERROR(SUMPRODUCT((Helper!$C$2:$C$608=$A9) * (Helper!$E$2:$E$608=13) / IFERROR(COUNTIFS(Helper!$A$2:$A$608, Helper!$A$2:$A$608, Helper!$C$2:$C$608, $A9, Helper!$E$2:$E$608, 13), 1)), 0)</f>
        <v>0</v>
      </c>
      <c r="P9" s="12" t="n">
        <f aca="false">IFERROR(SUMPRODUCT((Helper!$C$2:$C$608=$A9) * (Helper!$E$2:$E$608=14) / IFERROR(COUNTIFS(Helper!$A$2:$A$608, Helper!$A$2:$A$608, Helper!$C$2:$C$608, $A9, Helper!$E$2:$E$608, 14), 1)), 0)</f>
        <v>0</v>
      </c>
      <c r="Q9" s="12" t="n">
        <f aca="false">IFERROR(SUMPRODUCT((Helper!$C$2:$C$608=$A9) * (Helper!$E$2:$E$608=15) / IFERROR(COUNTIFS(Helper!$A$2:$A$608, Helper!$A$2:$A$608, Helper!$C$2:$C$608, $A9, Helper!$E$2:$E$608, 15), 1)), 0)</f>
        <v>0</v>
      </c>
    </row>
    <row r="10" customFormat="false" ht="15" hidden="false" customHeight="false" outlineLevel="0" collapsed="false">
      <c r="A10" s="11" t="n">
        <v>45536</v>
      </c>
      <c r="B10" s="12" t="n">
        <f aca="false">IFERROR(SUMPRODUCT((Helper!$C$2:$C$608=$A10) * (Helper!$E$2:$E$608=0) / IFERROR(COUNTIFS(Helper!$A$2:$A$608, Helper!$A$2:$A$608, Helper!$C$2:$C$608, $A10, Helper!$E$2:$E$608, 0), 1)), 0)</f>
        <v>0</v>
      </c>
      <c r="C10" s="12" t="n">
        <f aca="false">IFERROR(SUMPRODUCT((Helper!$C$2:$C$608=$A10) * (Helper!$E$2:$E$608=1) / IFERROR(COUNTIFS(Helper!$A$2:$A$608, Helper!$A$2:$A$608, Helper!$C$2:$C$608, $A10, Helper!$E$2:$E$608, 1), 1)), 0)</f>
        <v>0</v>
      </c>
      <c r="D10" s="12" t="n">
        <f aca="false">IFERROR(SUMPRODUCT((Helper!$C$2:$C$608=$A10) * (Helper!$E$2:$E$608=2) / IFERROR(COUNTIFS(Helper!$A$2:$A$608, Helper!$A$2:$A$608, Helper!$C$2:$C$608, $A10, Helper!$E$2:$E$608, 2), 1)), 0)</f>
        <v>0</v>
      </c>
      <c r="E10" s="12" t="n">
        <f aca="false">IFERROR(SUMPRODUCT((Helper!$C$2:$C$608=$A10) * (Helper!$E$2:$E$608=3) / IFERROR(COUNTIFS(Helper!$A$2:$A$608, Helper!$A$2:$A$608, Helper!$C$2:$C$608, $A10, Helper!$E$2:$E$608, 3), 1)), 0)</f>
        <v>0</v>
      </c>
      <c r="F10" s="12" t="n">
        <f aca="false">IFERROR(SUMPRODUCT((Helper!$C$2:$C$608=$A10) * (Helper!$E$2:$E$608=4) / IFERROR(COUNTIFS(Helper!$A$2:$A$608, Helper!$A$2:$A$608, Helper!$C$2:$C$608, $A10, Helper!$E$2:$E$608, 4), 1)), 0)</f>
        <v>0</v>
      </c>
      <c r="G10" s="12" t="n">
        <f aca="false">IFERROR(SUMPRODUCT((Helper!$C$2:$C$608=$A10) * (Helper!$E$2:$E$608=5) / IFERROR(COUNTIFS(Helper!$A$2:$A$608, Helper!$A$2:$A$608, Helper!$C$2:$C$608, $A10, Helper!$E$2:$E$608, 5), 1)), 0)</f>
        <v>0</v>
      </c>
      <c r="H10" s="12" t="n">
        <f aca="false">IFERROR(SUMPRODUCT((Helper!$C$2:$C$608=$A10) * (Helper!$E$2:$E$608=6) / IFERROR(COUNTIFS(Helper!$A$2:$A$608, Helper!$A$2:$A$608, Helper!$C$2:$C$608, $A10, Helper!$E$2:$E$608, 6), 1)), 0)</f>
        <v>0</v>
      </c>
      <c r="I10" s="12" t="n">
        <f aca="false">IFERROR(SUMPRODUCT((Helper!$C$2:$C$608=$A10) * (Helper!$E$2:$E$608=7) / IFERROR(COUNTIFS(Helper!$A$2:$A$608, Helper!$A$2:$A$608, Helper!$C$2:$C$608, $A10, Helper!$E$2:$E$608, 7), 1)), 0)</f>
        <v>0</v>
      </c>
      <c r="J10" s="12" t="n">
        <f aca="false">IFERROR(SUMPRODUCT((Helper!$C$2:$C$608=$A10) * (Helper!$E$2:$E$608=8) / IFERROR(COUNTIFS(Helper!$A$2:$A$608, Helper!$A$2:$A$608, Helper!$C$2:$C$608, $A10, Helper!$E$2:$E$608, 8), 1)), 0)</f>
        <v>0</v>
      </c>
      <c r="K10" s="12" t="n">
        <f aca="false">IFERROR(SUMPRODUCT((Helper!$C$2:$C$608=$A10) * (Helper!$E$2:$E$608=9) / IFERROR(COUNTIFS(Helper!$A$2:$A$608, Helper!$A$2:$A$608, Helper!$C$2:$C$608, $A10, Helper!$E$2:$E$608, 9), 1)), 0)</f>
        <v>0</v>
      </c>
      <c r="L10" s="12" t="n">
        <f aca="false">IFERROR(SUMPRODUCT((Helper!$C$2:$C$608=$A10) * (Helper!$E$2:$E$608=10) / IFERROR(COUNTIFS(Helper!$A$2:$A$608, Helper!$A$2:$A$608, Helper!$C$2:$C$608, $A10, Helper!$E$2:$E$608, 10), 1)), 0)</f>
        <v>0</v>
      </c>
      <c r="M10" s="12" t="n">
        <f aca="false">IFERROR(SUMPRODUCT((Helper!$C$2:$C$608=$A10) * (Helper!$E$2:$E$608=11) / IFERROR(COUNTIFS(Helper!$A$2:$A$608, Helper!$A$2:$A$608, Helper!$C$2:$C$608, $A10, Helper!$E$2:$E$608, 11), 1)), 0)</f>
        <v>0</v>
      </c>
      <c r="N10" s="12" t="n">
        <f aca="false">IFERROR(SUMPRODUCT((Helper!$C$2:$C$608=$A10) * (Helper!$E$2:$E$608=12) / IFERROR(COUNTIFS(Helper!$A$2:$A$608, Helper!$A$2:$A$608, Helper!$C$2:$C$608, $A10, Helper!$E$2:$E$608, 12), 1)), 0)</f>
        <v>0</v>
      </c>
      <c r="O10" s="12" t="n">
        <f aca="false">IFERROR(SUMPRODUCT((Helper!$C$2:$C$608=$A10) * (Helper!$E$2:$E$608=13) / IFERROR(COUNTIFS(Helper!$A$2:$A$608, Helper!$A$2:$A$608, Helper!$C$2:$C$608, $A10, Helper!$E$2:$E$608, 13), 1)), 0)</f>
        <v>0</v>
      </c>
      <c r="P10" s="12" t="n">
        <f aca="false">IFERROR(SUMPRODUCT((Helper!$C$2:$C$608=$A10) * (Helper!$E$2:$E$608=14) / IFERROR(COUNTIFS(Helper!$A$2:$A$608, Helper!$A$2:$A$608, Helper!$C$2:$C$608, $A10, Helper!$E$2:$E$608, 14), 1)), 0)</f>
        <v>0</v>
      </c>
      <c r="Q10" s="12" t="n">
        <f aca="false">IFERROR(SUMPRODUCT((Helper!$C$2:$C$608=$A10) * (Helper!$E$2:$E$608=15) / IFERROR(COUNTIFS(Helper!$A$2:$A$608, Helper!$A$2:$A$608, Helper!$C$2:$C$608, $A10, Helper!$E$2:$E$608, 15), 1)), 0)</f>
        <v>0</v>
      </c>
    </row>
    <row r="11" customFormat="false" ht="15" hidden="false" customHeight="false" outlineLevel="0" collapsed="false">
      <c r="A11" s="11" t="n">
        <v>45566</v>
      </c>
      <c r="B11" s="12" t="n">
        <f aca="false">IFERROR(SUMPRODUCT((Helper!$C$2:$C$608=$A11) * (Helper!$E$2:$E$608=0) / IFERROR(COUNTIFS(Helper!$A$2:$A$608, Helper!$A$2:$A$608, Helper!$C$2:$C$608, $A11, Helper!$E$2:$E$608, 0), 1)), 0)</f>
        <v>0</v>
      </c>
      <c r="C11" s="12" t="n">
        <f aca="false">IFERROR(SUMPRODUCT((Helper!$C$2:$C$608=$A11) * (Helper!$E$2:$E$608=1) / IFERROR(COUNTIFS(Helper!$A$2:$A$608, Helper!$A$2:$A$608, Helper!$C$2:$C$608, $A11, Helper!$E$2:$E$608, 1), 1)), 0)</f>
        <v>0</v>
      </c>
      <c r="D11" s="12" t="n">
        <f aca="false">IFERROR(SUMPRODUCT((Helper!$C$2:$C$608=$A11) * (Helper!$E$2:$E$608=2) / IFERROR(COUNTIFS(Helper!$A$2:$A$608, Helper!$A$2:$A$608, Helper!$C$2:$C$608, $A11, Helper!$E$2:$E$608, 2), 1)), 0)</f>
        <v>0</v>
      </c>
      <c r="E11" s="12" t="n">
        <f aca="false">IFERROR(SUMPRODUCT((Helper!$C$2:$C$608=$A11) * (Helper!$E$2:$E$608=3) / IFERROR(COUNTIFS(Helper!$A$2:$A$608, Helper!$A$2:$A$608, Helper!$C$2:$C$608, $A11, Helper!$E$2:$E$608, 3), 1)), 0)</f>
        <v>0</v>
      </c>
      <c r="F11" s="12" t="n">
        <f aca="false">IFERROR(SUMPRODUCT((Helper!$C$2:$C$608=$A11) * (Helper!$E$2:$E$608=4) / IFERROR(COUNTIFS(Helper!$A$2:$A$608, Helper!$A$2:$A$608, Helper!$C$2:$C$608, $A11, Helper!$E$2:$E$608, 4), 1)), 0)</f>
        <v>0</v>
      </c>
      <c r="G11" s="12" t="n">
        <f aca="false">IFERROR(SUMPRODUCT((Helper!$C$2:$C$608=$A11) * (Helper!$E$2:$E$608=5) / IFERROR(COUNTIFS(Helper!$A$2:$A$608, Helper!$A$2:$A$608, Helper!$C$2:$C$608, $A11, Helper!$E$2:$E$608, 5), 1)), 0)</f>
        <v>0</v>
      </c>
      <c r="H11" s="12" t="n">
        <f aca="false">IFERROR(SUMPRODUCT((Helper!$C$2:$C$608=$A11) * (Helper!$E$2:$E$608=6) / IFERROR(COUNTIFS(Helper!$A$2:$A$608, Helper!$A$2:$A$608, Helper!$C$2:$C$608, $A11, Helper!$E$2:$E$608, 6), 1)), 0)</f>
        <v>0</v>
      </c>
      <c r="I11" s="12" t="n">
        <f aca="false">IFERROR(SUMPRODUCT((Helper!$C$2:$C$608=$A11) * (Helper!$E$2:$E$608=7) / IFERROR(COUNTIFS(Helper!$A$2:$A$608, Helper!$A$2:$A$608, Helper!$C$2:$C$608, $A11, Helper!$E$2:$E$608, 7), 1)), 0)</f>
        <v>0</v>
      </c>
      <c r="J11" s="12" t="n">
        <f aca="false">IFERROR(SUMPRODUCT((Helper!$C$2:$C$608=$A11) * (Helper!$E$2:$E$608=8) / IFERROR(COUNTIFS(Helper!$A$2:$A$608, Helper!$A$2:$A$608, Helper!$C$2:$C$608, $A11, Helper!$E$2:$E$608, 8), 1)), 0)</f>
        <v>0</v>
      </c>
      <c r="K11" s="12" t="n">
        <f aca="false">IFERROR(SUMPRODUCT((Helper!$C$2:$C$608=$A11) * (Helper!$E$2:$E$608=9) / IFERROR(COUNTIFS(Helper!$A$2:$A$608, Helper!$A$2:$A$608, Helper!$C$2:$C$608, $A11, Helper!$E$2:$E$608, 9), 1)), 0)</f>
        <v>0</v>
      </c>
      <c r="L11" s="12" t="n">
        <f aca="false">IFERROR(SUMPRODUCT((Helper!$C$2:$C$608=$A11) * (Helper!$E$2:$E$608=10) / IFERROR(COUNTIFS(Helper!$A$2:$A$608, Helper!$A$2:$A$608, Helper!$C$2:$C$608, $A11, Helper!$E$2:$E$608, 10), 1)), 0)</f>
        <v>0</v>
      </c>
      <c r="M11" s="12" t="n">
        <f aca="false">IFERROR(SUMPRODUCT((Helper!$C$2:$C$608=$A11) * (Helper!$E$2:$E$608=11) / IFERROR(COUNTIFS(Helper!$A$2:$A$608, Helper!$A$2:$A$608, Helper!$C$2:$C$608, $A11, Helper!$E$2:$E$608, 11), 1)), 0)</f>
        <v>0</v>
      </c>
      <c r="N11" s="12" t="n">
        <f aca="false">IFERROR(SUMPRODUCT((Helper!$C$2:$C$608=$A11) * (Helper!$E$2:$E$608=12) / IFERROR(COUNTIFS(Helper!$A$2:$A$608, Helper!$A$2:$A$608, Helper!$C$2:$C$608, $A11, Helper!$E$2:$E$608, 12), 1)), 0)</f>
        <v>0</v>
      </c>
      <c r="O11" s="12" t="n">
        <f aca="false">IFERROR(SUMPRODUCT((Helper!$C$2:$C$608=$A11) * (Helper!$E$2:$E$608=13) / IFERROR(COUNTIFS(Helper!$A$2:$A$608, Helper!$A$2:$A$608, Helper!$C$2:$C$608, $A11, Helper!$E$2:$E$608, 13), 1)), 0)</f>
        <v>0</v>
      </c>
      <c r="P11" s="12" t="n">
        <f aca="false">IFERROR(SUMPRODUCT((Helper!$C$2:$C$608=$A11) * (Helper!$E$2:$E$608=14) / IFERROR(COUNTIFS(Helper!$A$2:$A$608, Helper!$A$2:$A$608, Helper!$C$2:$C$608, $A11, Helper!$E$2:$E$608, 14), 1)), 0)</f>
        <v>0</v>
      </c>
      <c r="Q11" s="12" t="n">
        <f aca="false">IFERROR(SUMPRODUCT((Helper!$C$2:$C$608=$A11) * (Helper!$E$2:$E$608=15) / IFERROR(COUNTIFS(Helper!$A$2:$A$608, Helper!$A$2:$A$608, Helper!$C$2:$C$608, $A11, Helper!$E$2:$E$608, 15), 1)), 0)</f>
        <v>0</v>
      </c>
    </row>
    <row r="12" customFormat="false" ht="15" hidden="false" customHeight="false" outlineLevel="0" collapsed="false">
      <c r="A12" s="11" t="n">
        <v>45597</v>
      </c>
      <c r="B12" s="12" t="n">
        <f aca="false">IFERROR(SUMPRODUCT((Helper!$C$2:$C$608=$A12) * (Helper!$E$2:$E$608=0) / IFERROR(COUNTIFS(Helper!$A$2:$A$608, Helper!$A$2:$A$608, Helper!$C$2:$C$608, $A12, Helper!$E$2:$E$608, 0), 1)), 0)</f>
        <v>0</v>
      </c>
      <c r="C12" s="12" t="n">
        <f aca="false">IFERROR(SUMPRODUCT((Helper!$C$2:$C$608=$A12) * (Helper!$E$2:$E$608=1) / IFERROR(COUNTIFS(Helper!$A$2:$A$608, Helper!$A$2:$A$608, Helper!$C$2:$C$608, $A12, Helper!$E$2:$E$608, 1), 1)), 0)</f>
        <v>0</v>
      </c>
      <c r="D12" s="12" t="n">
        <f aca="false">IFERROR(SUMPRODUCT((Helper!$C$2:$C$608=$A12) * (Helper!$E$2:$E$608=2) / IFERROR(COUNTIFS(Helper!$A$2:$A$608, Helper!$A$2:$A$608, Helper!$C$2:$C$608, $A12, Helper!$E$2:$E$608, 2), 1)), 0)</f>
        <v>0</v>
      </c>
      <c r="E12" s="12" t="n">
        <f aca="false">IFERROR(SUMPRODUCT((Helper!$C$2:$C$608=$A12) * (Helper!$E$2:$E$608=3) / IFERROR(COUNTIFS(Helper!$A$2:$A$608, Helper!$A$2:$A$608, Helper!$C$2:$C$608, $A12, Helper!$E$2:$E$608, 3), 1)), 0)</f>
        <v>0</v>
      </c>
      <c r="F12" s="12" t="n">
        <f aca="false">IFERROR(SUMPRODUCT((Helper!$C$2:$C$608=$A12) * (Helper!$E$2:$E$608=4) / IFERROR(COUNTIFS(Helper!$A$2:$A$608, Helper!$A$2:$A$608, Helper!$C$2:$C$608, $A12, Helper!$E$2:$E$608, 4), 1)), 0)</f>
        <v>0</v>
      </c>
      <c r="G12" s="12" t="n">
        <f aca="false">IFERROR(SUMPRODUCT((Helper!$C$2:$C$608=$A12) * (Helper!$E$2:$E$608=5) / IFERROR(COUNTIFS(Helper!$A$2:$A$608, Helper!$A$2:$A$608, Helper!$C$2:$C$608, $A12, Helper!$E$2:$E$608, 5), 1)), 0)</f>
        <v>0</v>
      </c>
      <c r="H12" s="12" t="n">
        <f aca="false">IFERROR(SUMPRODUCT((Helper!$C$2:$C$608=$A12) * (Helper!$E$2:$E$608=6) / IFERROR(COUNTIFS(Helper!$A$2:$A$608, Helper!$A$2:$A$608, Helper!$C$2:$C$608, $A12, Helper!$E$2:$E$608, 6), 1)), 0)</f>
        <v>0</v>
      </c>
      <c r="I12" s="12" t="n">
        <f aca="false">IFERROR(SUMPRODUCT((Helper!$C$2:$C$608=$A12) * (Helper!$E$2:$E$608=7) / IFERROR(COUNTIFS(Helper!$A$2:$A$608, Helper!$A$2:$A$608, Helper!$C$2:$C$608, $A12, Helper!$E$2:$E$608, 7), 1)), 0)</f>
        <v>0</v>
      </c>
      <c r="J12" s="12" t="n">
        <f aca="false">IFERROR(SUMPRODUCT((Helper!$C$2:$C$608=$A12) * (Helper!$E$2:$E$608=8) / IFERROR(COUNTIFS(Helper!$A$2:$A$608, Helper!$A$2:$A$608, Helper!$C$2:$C$608, $A12, Helper!$E$2:$E$608, 8), 1)), 0)</f>
        <v>0</v>
      </c>
      <c r="K12" s="12" t="n">
        <f aca="false">IFERROR(SUMPRODUCT((Helper!$C$2:$C$608=$A12) * (Helper!$E$2:$E$608=9) / IFERROR(COUNTIFS(Helper!$A$2:$A$608, Helper!$A$2:$A$608, Helper!$C$2:$C$608, $A12, Helper!$E$2:$E$608, 9), 1)), 0)</f>
        <v>0</v>
      </c>
      <c r="L12" s="12" t="n">
        <f aca="false">IFERROR(SUMPRODUCT((Helper!$C$2:$C$608=$A12) * (Helper!$E$2:$E$608=10) / IFERROR(COUNTIFS(Helper!$A$2:$A$608, Helper!$A$2:$A$608, Helper!$C$2:$C$608, $A12, Helper!$E$2:$E$608, 10), 1)), 0)</f>
        <v>0</v>
      </c>
      <c r="M12" s="12" t="n">
        <f aca="false">IFERROR(SUMPRODUCT((Helper!$C$2:$C$608=$A12) * (Helper!$E$2:$E$608=11) / IFERROR(COUNTIFS(Helper!$A$2:$A$608, Helper!$A$2:$A$608, Helper!$C$2:$C$608, $A12, Helper!$E$2:$E$608, 11), 1)), 0)</f>
        <v>0</v>
      </c>
      <c r="N12" s="12" t="n">
        <f aca="false">IFERROR(SUMPRODUCT((Helper!$C$2:$C$608=$A12) * (Helper!$E$2:$E$608=12) / IFERROR(COUNTIFS(Helper!$A$2:$A$608, Helper!$A$2:$A$608, Helper!$C$2:$C$608, $A12, Helper!$E$2:$E$608, 12), 1)), 0)</f>
        <v>0</v>
      </c>
      <c r="O12" s="12" t="n">
        <f aca="false">IFERROR(SUMPRODUCT((Helper!$C$2:$C$608=$A12) * (Helper!$E$2:$E$608=13) / IFERROR(COUNTIFS(Helper!$A$2:$A$608, Helper!$A$2:$A$608, Helper!$C$2:$C$608, $A12, Helper!$E$2:$E$608, 13), 1)), 0)</f>
        <v>0</v>
      </c>
      <c r="P12" s="12" t="n">
        <f aca="false">IFERROR(SUMPRODUCT((Helper!$C$2:$C$608=$A12) * (Helper!$E$2:$E$608=14) / IFERROR(COUNTIFS(Helper!$A$2:$A$608, Helper!$A$2:$A$608, Helper!$C$2:$C$608, $A12, Helper!$E$2:$E$608, 14), 1)), 0)</f>
        <v>0</v>
      </c>
      <c r="Q12" s="12" t="n">
        <f aca="false">IFERROR(SUMPRODUCT((Helper!$C$2:$C$608=$A12) * (Helper!$E$2:$E$608=15) / IFERROR(COUNTIFS(Helper!$A$2:$A$608, Helper!$A$2:$A$608, Helper!$C$2:$C$608, $A12, Helper!$E$2:$E$608, 15), 1)), 0)</f>
        <v>0</v>
      </c>
    </row>
    <row r="13" customFormat="false" ht="15" hidden="false" customHeight="false" outlineLevel="0" collapsed="false">
      <c r="A13" s="11" t="n">
        <v>45627</v>
      </c>
      <c r="B13" s="12" t="n">
        <f aca="false">IFERROR(SUMPRODUCT((Helper!$C$2:$C$608=$A13) * (Helper!$E$2:$E$608=0) / IFERROR(COUNTIFS(Helper!$A$2:$A$608, Helper!$A$2:$A$608, Helper!$C$2:$C$608, $A13, Helper!$E$2:$E$608, 0), 1)), 0)</f>
        <v>0</v>
      </c>
      <c r="C13" s="12" t="n">
        <f aca="false">IFERROR(SUMPRODUCT((Helper!$C$2:$C$608=$A13) * (Helper!$E$2:$E$608=1) / IFERROR(COUNTIFS(Helper!$A$2:$A$608, Helper!$A$2:$A$608, Helper!$C$2:$C$608, $A13, Helper!$E$2:$E$608, 1), 1)), 0)</f>
        <v>0</v>
      </c>
      <c r="D13" s="12" t="n">
        <f aca="false">IFERROR(SUMPRODUCT((Helper!$C$2:$C$608=$A13) * (Helper!$E$2:$E$608=2) / IFERROR(COUNTIFS(Helper!$A$2:$A$608, Helper!$A$2:$A$608, Helper!$C$2:$C$608, $A13, Helper!$E$2:$E$608, 2), 1)), 0)</f>
        <v>0</v>
      </c>
      <c r="E13" s="12" t="n">
        <f aca="false">IFERROR(SUMPRODUCT((Helper!$C$2:$C$608=$A13) * (Helper!$E$2:$E$608=3) / IFERROR(COUNTIFS(Helper!$A$2:$A$608, Helper!$A$2:$A$608, Helper!$C$2:$C$608, $A13, Helper!$E$2:$E$608, 3), 1)), 0)</f>
        <v>0</v>
      </c>
      <c r="F13" s="12" t="n">
        <f aca="false">IFERROR(SUMPRODUCT((Helper!$C$2:$C$608=$A13) * (Helper!$E$2:$E$608=4) / IFERROR(COUNTIFS(Helper!$A$2:$A$608, Helper!$A$2:$A$608, Helper!$C$2:$C$608, $A13, Helper!$E$2:$E$608, 4), 1)), 0)</f>
        <v>0</v>
      </c>
      <c r="G13" s="12" t="n">
        <f aca="false">IFERROR(SUMPRODUCT((Helper!$C$2:$C$608=$A13) * (Helper!$E$2:$E$608=5) / IFERROR(COUNTIFS(Helper!$A$2:$A$608, Helper!$A$2:$A$608, Helper!$C$2:$C$608, $A13, Helper!$E$2:$E$608, 5), 1)), 0)</f>
        <v>0</v>
      </c>
      <c r="H13" s="12" t="n">
        <f aca="false">IFERROR(SUMPRODUCT((Helper!$C$2:$C$608=$A13) * (Helper!$E$2:$E$608=6) / IFERROR(COUNTIFS(Helper!$A$2:$A$608, Helper!$A$2:$A$608, Helper!$C$2:$C$608, $A13, Helper!$E$2:$E$608, 6), 1)), 0)</f>
        <v>0</v>
      </c>
      <c r="I13" s="12" t="n">
        <f aca="false">IFERROR(SUMPRODUCT((Helper!$C$2:$C$608=$A13) * (Helper!$E$2:$E$608=7) / IFERROR(COUNTIFS(Helper!$A$2:$A$608, Helper!$A$2:$A$608, Helper!$C$2:$C$608, $A13, Helper!$E$2:$E$608, 7), 1)), 0)</f>
        <v>0</v>
      </c>
      <c r="J13" s="12" t="n">
        <f aca="false">IFERROR(SUMPRODUCT((Helper!$C$2:$C$608=$A13) * (Helper!$E$2:$E$608=8) / IFERROR(COUNTIFS(Helper!$A$2:$A$608, Helper!$A$2:$A$608, Helper!$C$2:$C$608, $A13, Helper!$E$2:$E$608, 8), 1)), 0)</f>
        <v>0</v>
      </c>
      <c r="K13" s="12" t="n">
        <f aca="false">IFERROR(SUMPRODUCT((Helper!$C$2:$C$608=$A13) * (Helper!$E$2:$E$608=9) / IFERROR(COUNTIFS(Helper!$A$2:$A$608, Helper!$A$2:$A$608, Helper!$C$2:$C$608, $A13, Helper!$E$2:$E$608, 9), 1)), 0)</f>
        <v>0</v>
      </c>
      <c r="L13" s="12" t="n">
        <f aca="false">IFERROR(SUMPRODUCT((Helper!$C$2:$C$608=$A13) * (Helper!$E$2:$E$608=10) / IFERROR(COUNTIFS(Helper!$A$2:$A$608, Helper!$A$2:$A$608, Helper!$C$2:$C$608, $A13, Helper!$E$2:$E$608, 10), 1)), 0)</f>
        <v>0</v>
      </c>
      <c r="M13" s="12" t="n">
        <f aca="false">IFERROR(SUMPRODUCT((Helper!$C$2:$C$608=$A13) * (Helper!$E$2:$E$608=11) / IFERROR(COUNTIFS(Helper!$A$2:$A$608, Helper!$A$2:$A$608, Helper!$C$2:$C$608, $A13, Helper!$E$2:$E$608, 11), 1)), 0)</f>
        <v>0</v>
      </c>
      <c r="N13" s="12" t="n">
        <f aca="false">IFERROR(SUMPRODUCT((Helper!$C$2:$C$608=$A13) * (Helper!$E$2:$E$608=12) / IFERROR(COUNTIFS(Helper!$A$2:$A$608, Helper!$A$2:$A$608, Helper!$C$2:$C$608, $A13, Helper!$E$2:$E$608, 12), 1)), 0)</f>
        <v>0</v>
      </c>
      <c r="O13" s="12" t="n">
        <f aca="false">IFERROR(SUMPRODUCT((Helper!$C$2:$C$608=$A13) * (Helper!$E$2:$E$608=13) / IFERROR(COUNTIFS(Helper!$A$2:$A$608, Helper!$A$2:$A$608, Helper!$C$2:$C$608, $A13, Helper!$E$2:$E$608, 13), 1)), 0)</f>
        <v>0</v>
      </c>
      <c r="P13" s="12" t="n">
        <f aca="false">IFERROR(SUMPRODUCT((Helper!$C$2:$C$608=$A13) * (Helper!$E$2:$E$608=14) / IFERROR(COUNTIFS(Helper!$A$2:$A$608, Helper!$A$2:$A$608, Helper!$C$2:$C$608, $A13, Helper!$E$2:$E$608, 14), 1)), 0)</f>
        <v>0</v>
      </c>
      <c r="Q13" s="12" t="n">
        <f aca="false">IFERROR(SUMPRODUCT((Helper!$C$2:$C$608=$A13) * (Helper!$E$2:$E$608=15) / IFERROR(COUNTIFS(Helper!$A$2:$A$608, Helper!$A$2:$A$608, Helper!$C$2:$C$608, $A13, Helper!$E$2:$E$608, 15), 1)), 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17" min="2" style="0" width="9"/>
  </cols>
  <sheetData>
    <row r="1" customFormat="false" ht="15" hidden="false" customHeight="false" outlineLevel="0" collapsed="false">
      <c r="A1" s="7" t="s">
        <v>200</v>
      </c>
      <c r="B1" s="7" t="s">
        <v>184</v>
      </c>
      <c r="C1" s="7" t="s">
        <v>185</v>
      </c>
      <c r="D1" s="7" t="s">
        <v>186</v>
      </c>
      <c r="E1" s="7" t="s">
        <v>187</v>
      </c>
      <c r="F1" s="7" t="s">
        <v>188</v>
      </c>
      <c r="G1" s="7" t="s">
        <v>189</v>
      </c>
      <c r="H1" s="7" t="s">
        <v>190</v>
      </c>
      <c r="I1" s="7" t="s">
        <v>191</v>
      </c>
      <c r="J1" s="7" t="s">
        <v>192</v>
      </c>
      <c r="K1" s="7" t="s">
        <v>193</v>
      </c>
      <c r="L1" s="7" t="s">
        <v>194</v>
      </c>
      <c r="M1" s="7" t="s">
        <v>195</v>
      </c>
      <c r="N1" s="7" t="s">
        <v>196</v>
      </c>
      <c r="O1" s="7" t="s">
        <v>197</v>
      </c>
      <c r="P1" s="7" t="s">
        <v>198</v>
      </c>
      <c r="Q1" s="7" t="s">
        <v>199</v>
      </c>
    </row>
    <row r="2" customFormat="false" ht="15" hidden="false" customHeight="false" outlineLevel="0" collapsed="false">
      <c r="A2" s="11" t="n">
        <v>45292</v>
      </c>
      <c r="B2" s="13" t="n">
        <f aca="false">IFERROR('Cohort Matrix'!B2/'Cohort Matrix'!$B2, 0)</f>
        <v>0</v>
      </c>
      <c r="C2" s="13" t="n">
        <f aca="false">IFERROR('Cohort Matrix'!C2/'Cohort Matrix'!$B2, 0)</f>
        <v>0</v>
      </c>
      <c r="D2" s="13" t="n">
        <f aca="false">IFERROR('Cohort Matrix'!D2/'Cohort Matrix'!$B2, 0)</f>
        <v>0</v>
      </c>
      <c r="E2" s="13" t="n">
        <f aca="false">IFERROR('Cohort Matrix'!E2/'Cohort Matrix'!$B2, 0)</f>
        <v>0</v>
      </c>
      <c r="F2" s="13" t="n">
        <f aca="false">IFERROR('Cohort Matrix'!F2/'Cohort Matrix'!$B2, 0)</f>
        <v>0</v>
      </c>
      <c r="G2" s="13" t="n">
        <f aca="false">IFERROR('Cohort Matrix'!G2/'Cohort Matrix'!$B2, 0)</f>
        <v>0</v>
      </c>
      <c r="H2" s="13" t="n">
        <f aca="false">IFERROR('Cohort Matrix'!H2/'Cohort Matrix'!$B2, 0)</f>
        <v>0</v>
      </c>
      <c r="I2" s="13" t="n">
        <f aca="false">IFERROR('Cohort Matrix'!I2/'Cohort Matrix'!$B2, 0)</f>
        <v>0</v>
      </c>
      <c r="J2" s="13" t="n">
        <f aca="false">IFERROR('Cohort Matrix'!J2/'Cohort Matrix'!$B2, 0)</f>
        <v>0</v>
      </c>
      <c r="K2" s="13" t="n">
        <f aca="false">IFERROR('Cohort Matrix'!K2/'Cohort Matrix'!$B2, 0)</f>
        <v>0</v>
      </c>
      <c r="L2" s="13" t="n">
        <f aca="false">IFERROR('Cohort Matrix'!L2/'Cohort Matrix'!$B2, 0)</f>
        <v>0</v>
      </c>
      <c r="M2" s="13" t="n">
        <f aca="false">IFERROR('Cohort Matrix'!M2/'Cohort Matrix'!$B2, 0)</f>
        <v>0</v>
      </c>
      <c r="N2" s="13" t="n">
        <f aca="false">IFERROR('Cohort Matrix'!N2/'Cohort Matrix'!$B2, 0)</f>
        <v>0</v>
      </c>
      <c r="O2" s="13" t="n">
        <f aca="false">IFERROR('Cohort Matrix'!O2/'Cohort Matrix'!$B2, 0)</f>
        <v>0</v>
      </c>
      <c r="P2" s="13" t="n">
        <f aca="false">IFERROR('Cohort Matrix'!P2/'Cohort Matrix'!$B2, 0)</f>
        <v>0</v>
      </c>
      <c r="Q2" s="13" t="n">
        <f aca="false">IFERROR('Cohort Matrix'!Q2/'Cohort Matrix'!$B2, 0)</f>
        <v>0</v>
      </c>
    </row>
    <row r="3" customFormat="false" ht="15" hidden="false" customHeight="false" outlineLevel="0" collapsed="false">
      <c r="A3" s="11" t="n">
        <v>45323</v>
      </c>
      <c r="B3" s="13" t="n">
        <f aca="false">IFERROR('Cohort Matrix'!B3/'Cohort Matrix'!$B3, 0)</f>
        <v>0</v>
      </c>
      <c r="C3" s="13" t="n">
        <f aca="false">IFERROR('Cohort Matrix'!C3/'Cohort Matrix'!$B3, 0)</f>
        <v>0</v>
      </c>
      <c r="D3" s="13" t="n">
        <f aca="false">IFERROR('Cohort Matrix'!D3/'Cohort Matrix'!$B3, 0)</f>
        <v>0</v>
      </c>
      <c r="E3" s="13" t="n">
        <f aca="false">IFERROR('Cohort Matrix'!E3/'Cohort Matrix'!$B3, 0)</f>
        <v>0</v>
      </c>
      <c r="F3" s="13" t="n">
        <f aca="false">IFERROR('Cohort Matrix'!F3/'Cohort Matrix'!$B3, 0)</f>
        <v>0</v>
      </c>
      <c r="G3" s="13" t="n">
        <f aca="false">IFERROR('Cohort Matrix'!G3/'Cohort Matrix'!$B3, 0)</f>
        <v>0</v>
      </c>
      <c r="H3" s="13" t="n">
        <f aca="false">IFERROR('Cohort Matrix'!H3/'Cohort Matrix'!$B3, 0)</f>
        <v>0</v>
      </c>
      <c r="I3" s="13" t="n">
        <f aca="false">IFERROR('Cohort Matrix'!I3/'Cohort Matrix'!$B3, 0)</f>
        <v>0</v>
      </c>
      <c r="J3" s="13" t="n">
        <f aca="false">IFERROR('Cohort Matrix'!J3/'Cohort Matrix'!$B3, 0)</f>
        <v>0</v>
      </c>
      <c r="K3" s="13" t="n">
        <f aca="false">IFERROR('Cohort Matrix'!K3/'Cohort Matrix'!$B3, 0)</f>
        <v>0</v>
      </c>
      <c r="L3" s="13" t="n">
        <f aca="false">IFERROR('Cohort Matrix'!L3/'Cohort Matrix'!$B3, 0)</f>
        <v>0</v>
      </c>
      <c r="M3" s="13" t="n">
        <f aca="false">IFERROR('Cohort Matrix'!M3/'Cohort Matrix'!$B3, 0)</f>
        <v>0</v>
      </c>
      <c r="N3" s="13" t="n">
        <f aca="false">IFERROR('Cohort Matrix'!N3/'Cohort Matrix'!$B3, 0)</f>
        <v>0</v>
      </c>
      <c r="O3" s="13" t="n">
        <f aca="false">IFERROR('Cohort Matrix'!O3/'Cohort Matrix'!$B3, 0)</f>
        <v>0</v>
      </c>
      <c r="P3" s="13" t="n">
        <f aca="false">IFERROR('Cohort Matrix'!P3/'Cohort Matrix'!$B3, 0)</f>
        <v>0</v>
      </c>
      <c r="Q3" s="13" t="n">
        <f aca="false">IFERROR('Cohort Matrix'!Q3/'Cohort Matrix'!$B3, 0)</f>
        <v>0</v>
      </c>
    </row>
    <row r="4" customFormat="false" ht="15" hidden="false" customHeight="false" outlineLevel="0" collapsed="false">
      <c r="A4" s="11" t="n">
        <v>45352</v>
      </c>
      <c r="B4" s="13" t="n">
        <f aca="false">IFERROR('Cohort Matrix'!B4/'Cohort Matrix'!$B4, 0)</f>
        <v>0</v>
      </c>
      <c r="C4" s="13" t="n">
        <f aca="false">IFERROR('Cohort Matrix'!C4/'Cohort Matrix'!$B4, 0)</f>
        <v>0</v>
      </c>
      <c r="D4" s="13" t="n">
        <f aca="false">IFERROR('Cohort Matrix'!D4/'Cohort Matrix'!$B4, 0)</f>
        <v>0</v>
      </c>
      <c r="E4" s="13" t="n">
        <f aca="false">IFERROR('Cohort Matrix'!E4/'Cohort Matrix'!$B4, 0)</f>
        <v>0</v>
      </c>
      <c r="F4" s="13" t="n">
        <f aca="false">IFERROR('Cohort Matrix'!F4/'Cohort Matrix'!$B4, 0)</f>
        <v>0</v>
      </c>
      <c r="G4" s="13" t="n">
        <f aca="false">IFERROR('Cohort Matrix'!G4/'Cohort Matrix'!$B4, 0)</f>
        <v>0</v>
      </c>
      <c r="H4" s="13" t="n">
        <f aca="false">IFERROR('Cohort Matrix'!H4/'Cohort Matrix'!$B4, 0)</f>
        <v>0</v>
      </c>
      <c r="I4" s="13" t="n">
        <f aca="false">IFERROR('Cohort Matrix'!I4/'Cohort Matrix'!$B4, 0)</f>
        <v>0</v>
      </c>
      <c r="J4" s="13" t="n">
        <f aca="false">IFERROR('Cohort Matrix'!J4/'Cohort Matrix'!$B4, 0)</f>
        <v>0</v>
      </c>
      <c r="K4" s="13" t="n">
        <f aca="false">IFERROR('Cohort Matrix'!K4/'Cohort Matrix'!$B4, 0)</f>
        <v>0</v>
      </c>
      <c r="L4" s="13" t="n">
        <f aca="false">IFERROR('Cohort Matrix'!L4/'Cohort Matrix'!$B4, 0)</f>
        <v>0</v>
      </c>
      <c r="M4" s="13" t="n">
        <f aca="false">IFERROR('Cohort Matrix'!M4/'Cohort Matrix'!$B4, 0)</f>
        <v>0</v>
      </c>
      <c r="N4" s="13" t="n">
        <f aca="false">IFERROR('Cohort Matrix'!N4/'Cohort Matrix'!$B4, 0)</f>
        <v>0</v>
      </c>
      <c r="O4" s="13" t="n">
        <f aca="false">IFERROR('Cohort Matrix'!O4/'Cohort Matrix'!$B4, 0)</f>
        <v>0</v>
      </c>
      <c r="P4" s="13" t="n">
        <f aca="false">IFERROR('Cohort Matrix'!P4/'Cohort Matrix'!$B4, 0)</f>
        <v>0</v>
      </c>
      <c r="Q4" s="13" t="n">
        <f aca="false">IFERROR('Cohort Matrix'!Q4/'Cohort Matrix'!$B4, 0)</f>
        <v>0</v>
      </c>
    </row>
    <row r="5" customFormat="false" ht="15" hidden="false" customHeight="false" outlineLevel="0" collapsed="false">
      <c r="A5" s="11" t="n">
        <v>45383</v>
      </c>
      <c r="B5" s="13" t="n">
        <f aca="false">IFERROR('Cohort Matrix'!B5/'Cohort Matrix'!$B5, 0)</f>
        <v>0</v>
      </c>
      <c r="C5" s="13" t="n">
        <f aca="false">IFERROR('Cohort Matrix'!C5/'Cohort Matrix'!$B5, 0)</f>
        <v>0</v>
      </c>
      <c r="D5" s="13" t="n">
        <f aca="false">IFERROR('Cohort Matrix'!D5/'Cohort Matrix'!$B5, 0)</f>
        <v>0</v>
      </c>
      <c r="E5" s="13" t="n">
        <f aca="false">IFERROR('Cohort Matrix'!E5/'Cohort Matrix'!$B5, 0)</f>
        <v>0</v>
      </c>
      <c r="F5" s="13" t="n">
        <f aca="false">IFERROR('Cohort Matrix'!F5/'Cohort Matrix'!$B5, 0)</f>
        <v>0</v>
      </c>
      <c r="G5" s="13" t="n">
        <f aca="false">IFERROR('Cohort Matrix'!G5/'Cohort Matrix'!$B5, 0)</f>
        <v>0</v>
      </c>
      <c r="H5" s="13" t="n">
        <f aca="false">IFERROR('Cohort Matrix'!H5/'Cohort Matrix'!$B5, 0)</f>
        <v>0</v>
      </c>
      <c r="I5" s="13" t="n">
        <f aca="false">IFERROR('Cohort Matrix'!I5/'Cohort Matrix'!$B5, 0)</f>
        <v>0</v>
      </c>
      <c r="J5" s="13" t="n">
        <f aca="false">IFERROR('Cohort Matrix'!J5/'Cohort Matrix'!$B5, 0)</f>
        <v>0</v>
      </c>
      <c r="K5" s="13" t="n">
        <f aca="false">IFERROR('Cohort Matrix'!K5/'Cohort Matrix'!$B5, 0)</f>
        <v>0</v>
      </c>
      <c r="L5" s="13" t="n">
        <f aca="false">IFERROR('Cohort Matrix'!L5/'Cohort Matrix'!$B5, 0)</f>
        <v>0</v>
      </c>
      <c r="M5" s="13" t="n">
        <f aca="false">IFERROR('Cohort Matrix'!M5/'Cohort Matrix'!$B5, 0)</f>
        <v>0</v>
      </c>
      <c r="N5" s="13" t="n">
        <f aca="false">IFERROR('Cohort Matrix'!N5/'Cohort Matrix'!$B5, 0)</f>
        <v>0</v>
      </c>
      <c r="O5" s="13" t="n">
        <f aca="false">IFERROR('Cohort Matrix'!O5/'Cohort Matrix'!$B5, 0)</f>
        <v>0</v>
      </c>
      <c r="P5" s="13" t="n">
        <f aca="false">IFERROR('Cohort Matrix'!P5/'Cohort Matrix'!$B5, 0)</f>
        <v>0</v>
      </c>
      <c r="Q5" s="13" t="n">
        <f aca="false">IFERROR('Cohort Matrix'!Q5/'Cohort Matrix'!$B5, 0)</f>
        <v>0</v>
      </c>
    </row>
    <row r="6" customFormat="false" ht="15" hidden="false" customHeight="false" outlineLevel="0" collapsed="false">
      <c r="A6" s="11" t="n">
        <v>45413</v>
      </c>
      <c r="B6" s="13" t="n">
        <f aca="false">IFERROR('Cohort Matrix'!B6/'Cohort Matrix'!$B6, 0)</f>
        <v>0</v>
      </c>
      <c r="C6" s="13" t="n">
        <f aca="false">IFERROR('Cohort Matrix'!C6/'Cohort Matrix'!$B6, 0)</f>
        <v>0</v>
      </c>
      <c r="D6" s="13" t="n">
        <f aca="false">IFERROR('Cohort Matrix'!D6/'Cohort Matrix'!$B6, 0)</f>
        <v>0</v>
      </c>
      <c r="E6" s="13" t="n">
        <f aca="false">IFERROR('Cohort Matrix'!E6/'Cohort Matrix'!$B6, 0)</f>
        <v>0</v>
      </c>
      <c r="F6" s="13" t="n">
        <f aca="false">IFERROR('Cohort Matrix'!F6/'Cohort Matrix'!$B6, 0)</f>
        <v>0</v>
      </c>
      <c r="G6" s="13" t="n">
        <f aca="false">IFERROR('Cohort Matrix'!G6/'Cohort Matrix'!$B6, 0)</f>
        <v>0</v>
      </c>
      <c r="H6" s="13" t="n">
        <f aca="false">IFERROR('Cohort Matrix'!H6/'Cohort Matrix'!$B6, 0)</f>
        <v>0</v>
      </c>
      <c r="I6" s="13" t="n">
        <f aca="false">IFERROR('Cohort Matrix'!I6/'Cohort Matrix'!$B6, 0)</f>
        <v>0</v>
      </c>
      <c r="J6" s="13" t="n">
        <f aca="false">IFERROR('Cohort Matrix'!J6/'Cohort Matrix'!$B6, 0)</f>
        <v>0</v>
      </c>
      <c r="K6" s="13" t="n">
        <f aca="false">IFERROR('Cohort Matrix'!K6/'Cohort Matrix'!$B6, 0)</f>
        <v>0</v>
      </c>
      <c r="L6" s="13" t="n">
        <f aca="false">IFERROR('Cohort Matrix'!L6/'Cohort Matrix'!$B6, 0)</f>
        <v>0</v>
      </c>
      <c r="M6" s="13" t="n">
        <f aca="false">IFERROR('Cohort Matrix'!M6/'Cohort Matrix'!$B6, 0)</f>
        <v>0</v>
      </c>
      <c r="N6" s="13" t="n">
        <f aca="false">IFERROR('Cohort Matrix'!N6/'Cohort Matrix'!$B6, 0)</f>
        <v>0</v>
      </c>
      <c r="O6" s="13" t="n">
        <f aca="false">IFERROR('Cohort Matrix'!O6/'Cohort Matrix'!$B6, 0)</f>
        <v>0</v>
      </c>
      <c r="P6" s="13" t="n">
        <f aca="false">IFERROR('Cohort Matrix'!P6/'Cohort Matrix'!$B6, 0)</f>
        <v>0</v>
      </c>
      <c r="Q6" s="13" t="n">
        <f aca="false">IFERROR('Cohort Matrix'!Q6/'Cohort Matrix'!$B6, 0)</f>
        <v>0</v>
      </c>
    </row>
    <row r="7" customFormat="false" ht="15" hidden="false" customHeight="false" outlineLevel="0" collapsed="false">
      <c r="A7" s="11" t="n">
        <v>45444</v>
      </c>
      <c r="B7" s="13" t="n">
        <f aca="false">IFERROR('Cohort Matrix'!B7/'Cohort Matrix'!$B7, 0)</f>
        <v>0</v>
      </c>
      <c r="C7" s="13" t="n">
        <f aca="false">IFERROR('Cohort Matrix'!C7/'Cohort Matrix'!$B7, 0)</f>
        <v>0</v>
      </c>
      <c r="D7" s="13" t="n">
        <f aca="false">IFERROR('Cohort Matrix'!D7/'Cohort Matrix'!$B7, 0)</f>
        <v>0</v>
      </c>
      <c r="E7" s="13" t="n">
        <f aca="false">IFERROR('Cohort Matrix'!E7/'Cohort Matrix'!$B7, 0)</f>
        <v>0</v>
      </c>
      <c r="F7" s="13" t="n">
        <f aca="false">IFERROR('Cohort Matrix'!F7/'Cohort Matrix'!$B7, 0)</f>
        <v>0</v>
      </c>
      <c r="G7" s="13" t="n">
        <f aca="false">IFERROR('Cohort Matrix'!G7/'Cohort Matrix'!$B7, 0)</f>
        <v>0</v>
      </c>
      <c r="H7" s="13" t="n">
        <f aca="false">IFERROR('Cohort Matrix'!H7/'Cohort Matrix'!$B7, 0)</f>
        <v>0</v>
      </c>
      <c r="I7" s="13" t="n">
        <f aca="false">IFERROR('Cohort Matrix'!I7/'Cohort Matrix'!$B7, 0)</f>
        <v>0</v>
      </c>
      <c r="J7" s="13" t="n">
        <f aca="false">IFERROR('Cohort Matrix'!J7/'Cohort Matrix'!$B7, 0)</f>
        <v>0</v>
      </c>
      <c r="K7" s="13" t="n">
        <f aca="false">IFERROR('Cohort Matrix'!K7/'Cohort Matrix'!$B7, 0)</f>
        <v>0</v>
      </c>
      <c r="L7" s="13" t="n">
        <f aca="false">IFERROR('Cohort Matrix'!L7/'Cohort Matrix'!$B7, 0)</f>
        <v>0</v>
      </c>
      <c r="M7" s="13" t="n">
        <f aca="false">IFERROR('Cohort Matrix'!M7/'Cohort Matrix'!$B7, 0)</f>
        <v>0</v>
      </c>
      <c r="N7" s="13" t="n">
        <f aca="false">IFERROR('Cohort Matrix'!N7/'Cohort Matrix'!$B7, 0)</f>
        <v>0</v>
      </c>
      <c r="O7" s="13" t="n">
        <f aca="false">IFERROR('Cohort Matrix'!O7/'Cohort Matrix'!$B7, 0)</f>
        <v>0</v>
      </c>
      <c r="P7" s="13" t="n">
        <f aca="false">IFERROR('Cohort Matrix'!P7/'Cohort Matrix'!$B7, 0)</f>
        <v>0</v>
      </c>
      <c r="Q7" s="13" t="n">
        <f aca="false">IFERROR('Cohort Matrix'!Q7/'Cohort Matrix'!$B7, 0)</f>
        <v>0</v>
      </c>
    </row>
    <row r="8" customFormat="false" ht="15" hidden="false" customHeight="false" outlineLevel="0" collapsed="false">
      <c r="A8" s="11" t="n">
        <v>45474</v>
      </c>
      <c r="B8" s="13" t="n">
        <f aca="false">IFERROR('Cohort Matrix'!B8/'Cohort Matrix'!$B8, 0)</f>
        <v>0</v>
      </c>
      <c r="C8" s="13" t="n">
        <f aca="false">IFERROR('Cohort Matrix'!C8/'Cohort Matrix'!$B8, 0)</f>
        <v>0</v>
      </c>
      <c r="D8" s="13" t="n">
        <f aca="false">IFERROR('Cohort Matrix'!D8/'Cohort Matrix'!$B8, 0)</f>
        <v>0</v>
      </c>
      <c r="E8" s="13" t="n">
        <f aca="false">IFERROR('Cohort Matrix'!E8/'Cohort Matrix'!$B8, 0)</f>
        <v>0</v>
      </c>
      <c r="F8" s="13" t="n">
        <f aca="false">IFERROR('Cohort Matrix'!F8/'Cohort Matrix'!$B8, 0)</f>
        <v>0</v>
      </c>
      <c r="G8" s="13" t="n">
        <f aca="false">IFERROR('Cohort Matrix'!G8/'Cohort Matrix'!$B8, 0)</f>
        <v>0</v>
      </c>
      <c r="H8" s="13" t="n">
        <f aca="false">IFERROR('Cohort Matrix'!H8/'Cohort Matrix'!$B8, 0)</f>
        <v>0</v>
      </c>
      <c r="I8" s="13" t="n">
        <f aca="false">IFERROR('Cohort Matrix'!I8/'Cohort Matrix'!$B8, 0)</f>
        <v>0</v>
      </c>
      <c r="J8" s="13" t="n">
        <f aca="false">IFERROR('Cohort Matrix'!J8/'Cohort Matrix'!$B8, 0)</f>
        <v>0</v>
      </c>
      <c r="K8" s="13" t="n">
        <f aca="false">IFERROR('Cohort Matrix'!K8/'Cohort Matrix'!$B8, 0)</f>
        <v>0</v>
      </c>
      <c r="L8" s="13" t="n">
        <f aca="false">IFERROR('Cohort Matrix'!L8/'Cohort Matrix'!$B8, 0)</f>
        <v>0</v>
      </c>
      <c r="M8" s="13" t="n">
        <f aca="false">IFERROR('Cohort Matrix'!M8/'Cohort Matrix'!$B8, 0)</f>
        <v>0</v>
      </c>
      <c r="N8" s="13" t="n">
        <f aca="false">IFERROR('Cohort Matrix'!N8/'Cohort Matrix'!$B8, 0)</f>
        <v>0</v>
      </c>
      <c r="O8" s="13" t="n">
        <f aca="false">IFERROR('Cohort Matrix'!O8/'Cohort Matrix'!$B8, 0)</f>
        <v>0</v>
      </c>
      <c r="P8" s="13" t="n">
        <f aca="false">IFERROR('Cohort Matrix'!P8/'Cohort Matrix'!$B8, 0)</f>
        <v>0</v>
      </c>
      <c r="Q8" s="13" t="n">
        <f aca="false">IFERROR('Cohort Matrix'!Q8/'Cohort Matrix'!$B8, 0)</f>
        <v>0</v>
      </c>
    </row>
    <row r="9" customFormat="false" ht="15" hidden="false" customHeight="false" outlineLevel="0" collapsed="false">
      <c r="A9" s="11" t="n">
        <v>45505</v>
      </c>
      <c r="B9" s="13" t="n">
        <f aca="false">IFERROR('Cohort Matrix'!B9/'Cohort Matrix'!$B9, 0)</f>
        <v>0</v>
      </c>
      <c r="C9" s="13" t="n">
        <f aca="false">IFERROR('Cohort Matrix'!C9/'Cohort Matrix'!$B9, 0)</f>
        <v>0</v>
      </c>
      <c r="D9" s="13" t="n">
        <f aca="false">IFERROR('Cohort Matrix'!D9/'Cohort Matrix'!$B9, 0)</f>
        <v>0</v>
      </c>
      <c r="E9" s="13" t="n">
        <f aca="false">IFERROR('Cohort Matrix'!E9/'Cohort Matrix'!$B9, 0)</f>
        <v>0</v>
      </c>
      <c r="F9" s="13" t="n">
        <f aca="false">IFERROR('Cohort Matrix'!F9/'Cohort Matrix'!$B9, 0)</f>
        <v>0</v>
      </c>
      <c r="G9" s="13" t="n">
        <f aca="false">IFERROR('Cohort Matrix'!G9/'Cohort Matrix'!$B9, 0)</f>
        <v>0</v>
      </c>
      <c r="H9" s="13" t="n">
        <f aca="false">IFERROR('Cohort Matrix'!H9/'Cohort Matrix'!$B9, 0)</f>
        <v>0</v>
      </c>
      <c r="I9" s="13" t="n">
        <f aca="false">IFERROR('Cohort Matrix'!I9/'Cohort Matrix'!$B9, 0)</f>
        <v>0</v>
      </c>
      <c r="J9" s="13" t="n">
        <f aca="false">IFERROR('Cohort Matrix'!J9/'Cohort Matrix'!$B9, 0)</f>
        <v>0</v>
      </c>
      <c r="K9" s="13" t="n">
        <f aca="false">IFERROR('Cohort Matrix'!K9/'Cohort Matrix'!$B9, 0)</f>
        <v>0</v>
      </c>
      <c r="L9" s="13" t="n">
        <f aca="false">IFERROR('Cohort Matrix'!L9/'Cohort Matrix'!$B9, 0)</f>
        <v>0</v>
      </c>
      <c r="M9" s="13" t="n">
        <f aca="false">IFERROR('Cohort Matrix'!M9/'Cohort Matrix'!$B9, 0)</f>
        <v>0</v>
      </c>
      <c r="N9" s="13" t="n">
        <f aca="false">IFERROR('Cohort Matrix'!N9/'Cohort Matrix'!$B9, 0)</f>
        <v>0</v>
      </c>
      <c r="O9" s="13" t="n">
        <f aca="false">IFERROR('Cohort Matrix'!O9/'Cohort Matrix'!$B9, 0)</f>
        <v>0</v>
      </c>
      <c r="P9" s="13" t="n">
        <f aca="false">IFERROR('Cohort Matrix'!P9/'Cohort Matrix'!$B9, 0)</f>
        <v>0</v>
      </c>
      <c r="Q9" s="13" t="n">
        <f aca="false">IFERROR('Cohort Matrix'!Q9/'Cohort Matrix'!$B9, 0)</f>
        <v>0</v>
      </c>
    </row>
    <row r="10" customFormat="false" ht="15" hidden="false" customHeight="false" outlineLevel="0" collapsed="false">
      <c r="A10" s="11" t="n">
        <v>45536</v>
      </c>
      <c r="B10" s="13" t="n">
        <f aca="false">IFERROR('Cohort Matrix'!B10/'Cohort Matrix'!$B10, 0)</f>
        <v>0</v>
      </c>
      <c r="C10" s="13" t="n">
        <f aca="false">IFERROR('Cohort Matrix'!C10/'Cohort Matrix'!$B10, 0)</f>
        <v>0</v>
      </c>
      <c r="D10" s="13" t="n">
        <f aca="false">IFERROR('Cohort Matrix'!D10/'Cohort Matrix'!$B10, 0)</f>
        <v>0</v>
      </c>
      <c r="E10" s="13" t="n">
        <f aca="false">IFERROR('Cohort Matrix'!E10/'Cohort Matrix'!$B10, 0)</f>
        <v>0</v>
      </c>
      <c r="F10" s="13" t="n">
        <f aca="false">IFERROR('Cohort Matrix'!F10/'Cohort Matrix'!$B10, 0)</f>
        <v>0</v>
      </c>
      <c r="G10" s="13" t="n">
        <f aca="false">IFERROR('Cohort Matrix'!G10/'Cohort Matrix'!$B10, 0)</f>
        <v>0</v>
      </c>
      <c r="H10" s="13" t="n">
        <f aca="false">IFERROR('Cohort Matrix'!H10/'Cohort Matrix'!$B10, 0)</f>
        <v>0</v>
      </c>
      <c r="I10" s="13" t="n">
        <f aca="false">IFERROR('Cohort Matrix'!I10/'Cohort Matrix'!$B10, 0)</f>
        <v>0</v>
      </c>
      <c r="J10" s="13" t="n">
        <f aca="false">IFERROR('Cohort Matrix'!J10/'Cohort Matrix'!$B10, 0)</f>
        <v>0</v>
      </c>
      <c r="K10" s="13" t="n">
        <f aca="false">IFERROR('Cohort Matrix'!K10/'Cohort Matrix'!$B10, 0)</f>
        <v>0</v>
      </c>
      <c r="L10" s="13" t="n">
        <f aca="false">IFERROR('Cohort Matrix'!L10/'Cohort Matrix'!$B10, 0)</f>
        <v>0</v>
      </c>
      <c r="M10" s="13" t="n">
        <f aca="false">IFERROR('Cohort Matrix'!M10/'Cohort Matrix'!$B10, 0)</f>
        <v>0</v>
      </c>
      <c r="N10" s="13" t="n">
        <f aca="false">IFERROR('Cohort Matrix'!N10/'Cohort Matrix'!$B10, 0)</f>
        <v>0</v>
      </c>
      <c r="O10" s="13" t="n">
        <f aca="false">IFERROR('Cohort Matrix'!O10/'Cohort Matrix'!$B10, 0)</f>
        <v>0</v>
      </c>
      <c r="P10" s="13" t="n">
        <f aca="false">IFERROR('Cohort Matrix'!P10/'Cohort Matrix'!$B10, 0)</f>
        <v>0</v>
      </c>
      <c r="Q10" s="13" t="n">
        <f aca="false">IFERROR('Cohort Matrix'!Q10/'Cohort Matrix'!$B10, 0)</f>
        <v>0</v>
      </c>
    </row>
    <row r="11" customFormat="false" ht="15" hidden="false" customHeight="false" outlineLevel="0" collapsed="false">
      <c r="A11" s="11" t="n">
        <v>45566</v>
      </c>
      <c r="B11" s="13" t="n">
        <f aca="false">IFERROR('Cohort Matrix'!B11/'Cohort Matrix'!$B11, 0)</f>
        <v>0</v>
      </c>
      <c r="C11" s="13" t="n">
        <f aca="false">IFERROR('Cohort Matrix'!C11/'Cohort Matrix'!$B11, 0)</f>
        <v>0</v>
      </c>
      <c r="D11" s="13" t="n">
        <f aca="false">IFERROR('Cohort Matrix'!D11/'Cohort Matrix'!$B11, 0)</f>
        <v>0</v>
      </c>
      <c r="E11" s="13" t="n">
        <f aca="false">IFERROR('Cohort Matrix'!E11/'Cohort Matrix'!$B11, 0)</f>
        <v>0</v>
      </c>
      <c r="F11" s="13" t="n">
        <f aca="false">IFERROR('Cohort Matrix'!F11/'Cohort Matrix'!$B11, 0)</f>
        <v>0</v>
      </c>
      <c r="G11" s="13" t="n">
        <f aca="false">IFERROR('Cohort Matrix'!G11/'Cohort Matrix'!$B11, 0)</f>
        <v>0</v>
      </c>
      <c r="H11" s="13" t="n">
        <f aca="false">IFERROR('Cohort Matrix'!H11/'Cohort Matrix'!$B11, 0)</f>
        <v>0</v>
      </c>
      <c r="I11" s="13" t="n">
        <f aca="false">IFERROR('Cohort Matrix'!I11/'Cohort Matrix'!$B11, 0)</f>
        <v>0</v>
      </c>
      <c r="J11" s="13" t="n">
        <f aca="false">IFERROR('Cohort Matrix'!J11/'Cohort Matrix'!$B11, 0)</f>
        <v>0</v>
      </c>
      <c r="K11" s="13" t="n">
        <f aca="false">IFERROR('Cohort Matrix'!K11/'Cohort Matrix'!$B11, 0)</f>
        <v>0</v>
      </c>
      <c r="L11" s="13" t="n">
        <f aca="false">IFERROR('Cohort Matrix'!L11/'Cohort Matrix'!$B11, 0)</f>
        <v>0</v>
      </c>
      <c r="M11" s="13" t="n">
        <f aca="false">IFERROR('Cohort Matrix'!M11/'Cohort Matrix'!$B11, 0)</f>
        <v>0</v>
      </c>
      <c r="N11" s="13" t="n">
        <f aca="false">IFERROR('Cohort Matrix'!N11/'Cohort Matrix'!$B11, 0)</f>
        <v>0</v>
      </c>
      <c r="O11" s="13" t="n">
        <f aca="false">IFERROR('Cohort Matrix'!O11/'Cohort Matrix'!$B11, 0)</f>
        <v>0</v>
      </c>
      <c r="P11" s="13" t="n">
        <f aca="false">IFERROR('Cohort Matrix'!P11/'Cohort Matrix'!$B11, 0)</f>
        <v>0</v>
      </c>
      <c r="Q11" s="13" t="n">
        <f aca="false">IFERROR('Cohort Matrix'!Q11/'Cohort Matrix'!$B11, 0)</f>
        <v>0</v>
      </c>
    </row>
    <row r="12" customFormat="false" ht="15" hidden="false" customHeight="false" outlineLevel="0" collapsed="false">
      <c r="A12" s="11" t="n">
        <v>45597</v>
      </c>
      <c r="B12" s="13" t="n">
        <f aca="false">IFERROR('Cohort Matrix'!B12/'Cohort Matrix'!$B12, 0)</f>
        <v>0</v>
      </c>
      <c r="C12" s="13" t="n">
        <f aca="false">IFERROR('Cohort Matrix'!C12/'Cohort Matrix'!$B12, 0)</f>
        <v>0</v>
      </c>
      <c r="D12" s="13" t="n">
        <f aca="false">IFERROR('Cohort Matrix'!D12/'Cohort Matrix'!$B12, 0)</f>
        <v>0</v>
      </c>
      <c r="E12" s="13" t="n">
        <f aca="false">IFERROR('Cohort Matrix'!E12/'Cohort Matrix'!$B12, 0)</f>
        <v>0</v>
      </c>
      <c r="F12" s="13" t="n">
        <f aca="false">IFERROR('Cohort Matrix'!F12/'Cohort Matrix'!$B12, 0)</f>
        <v>0</v>
      </c>
      <c r="G12" s="13" t="n">
        <f aca="false">IFERROR('Cohort Matrix'!G12/'Cohort Matrix'!$B12, 0)</f>
        <v>0</v>
      </c>
      <c r="H12" s="13" t="n">
        <f aca="false">IFERROR('Cohort Matrix'!H12/'Cohort Matrix'!$B12, 0)</f>
        <v>0</v>
      </c>
      <c r="I12" s="13" t="n">
        <f aca="false">IFERROR('Cohort Matrix'!I12/'Cohort Matrix'!$B12, 0)</f>
        <v>0</v>
      </c>
      <c r="J12" s="13" t="n">
        <f aca="false">IFERROR('Cohort Matrix'!J12/'Cohort Matrix'!$B12, 0)</f>
        <v>0</v>
      </c>
      <c r="K12" s="13" t="n">
        <f aca="false">IFERROR('Cohort Matrix'!K12/'Cohort Matrix'!$B12, 0)</f>
        <v>0</v>
      </c>
      <c r="L12" s="13" t="n">
        <f aca="false">IFERROR('Cohort Matrix'!L12/'Cohort Matrix'!$B12, 0)</f>
        <v>0</v>
      </c>
      <c r="M12" s="13" t="n">
        <f aca="false">IFERROR('Cohort Matrix'!M12/'Cohort Matrix'!$B12, 0)</f>
        <v>0</v>
      </c>
      <c r="N12" s="13" t="n">
        <f aca="false">IFERROR('Cohort Matrix'!N12/'Cohort Matrix'!$B12, 0)</f>
        <v>0</v>
      </c>
      <c r="O12" s="13" t="n">
        <f aca="false">IFERROR('Cohort Matrix'!O12/'Cohort Matrix'!$B12, 0)</f>
        <v>0</v>
      </c>
      <c r="P12" s="13" t="n">
        <f aca="false">IFERROR('Cohort Matrix'!P12/'Cohort Matrix'!$B12, 0)</f>
        <v>0</v>
      </c>
      <c r="Q12" s="13" t="n">
        <f aca="false">IFERROR('Cohort Matrix'!Q12/'Cohort Matrix'!$B12, 0)</f>
        <v>0</v>
      </c>
    </row>
    <row r="13" customFormat="false" ht="15" hidden="false" customHeight="false" outlineLevel="0" collapsed="false">
      <c r="A13" s="11" t="n">
        <v>45627</v>
      </c>
      <c r="B13" s="13" t="n">
        <f aca="false">IFERROR('Cohort Matrix'!B13/'Cohort Matrix'!$B13, 0)</f>
        <v>0</v>
      </c>
      <c r="C13" s="13" t="n">
        <f aca="false">IFERROR('Cohort Matrix'!C13/'Cohort Matrix'!$B13, 0)</f>
        <v>0</v>
      </c>
      <c r="D13" s="13" t="n">
        <f aca="false">IFERROR('Cohort Matrix'!D13/'Cohort Matrix'!$B13, 0)</f>
        <v>0</v>
      </c>
      <c r="E13" s="13" t="n">
        <f aca="false">IFERROR('Cohort Matrix'!E13/'Cohort Matrix'!$B13, 0)</f>
        <v>0</v>
      </c>
      <c r="F13" s="13" t="n">
        <f aca="false">IFERROR('Cohort Matrix'!F13/'Cohort Matrix'!$B13, 0)</f>
        <v>0</v>
      </c>
      <c r="G13" s="13" t="n">
        <f aca="false">IFERROR('Cohort Matrix'!G13/'Cohort Matrix'!$B13, 0)</f>
        <v>0</v>
      </c>
      <c r="H13" s="13" t="n">
        <f aca="false">IFERROR('Cohort Matrix'!H13/'Cohort Matrix'!$B13, 0)</f>
        <v>0</v>
      </c>
      <c r="I13" s="13" t="n">
        <f aca="false">IFERROR('Cohort Matrix'!I13/'Cohort Matrix'!$B13, 0)</f>
        <v>0</v>
      </c>
      <c r="J13" s="13" t="n">
        <f aca="false">IFERROR('Cohort Matrix'!J13/'Cohort Matrix'!$B13, 0)</f>
        <v>0</v>
      </c>
      <c r="K13" s="13" t="n">
        <f aca="false">IFERROR('Cohort Matrix'!K13/'Cohort Matrix'!$B13, 0)</f>
        <v>0</v>
      </c>
      <c r="L13" s="13" t="n">
        <f aca="false">IFERROR('Cohort Matrix'!L13/'Cohort Matrix'!$B13, 0)</f>
        <v>0</v>
      </c>
      <c r="M13" s="13" t="n">
        <f aca="false">IFERROR('Cohort Matrix'!M13/'Cohort Matrix'!$B13, 0)</f>
        <v>0</v>
      </c>
      <c r="N13" s="13" t="n">
        <f aca="false">IFERROR('Cohort Matrix'!N13/'Cohort Matrix'!$B13, 0)</f>
        <v>0</v>
      </c>
      <c r="O13" s="13" t="n">
        <f aca="false">IFERROR('Cohort Matrix'!O13/'Cohort Matrix'!$B13, 0)</f>
        <v>0</v>
      </c>
      <c r="P13" s="13" t="n">
        <f aca="false">IFERROR('Cohort Matrix'!P13/'Cohort Matrix'!$B13, 0)</f>
        <v>0</v>
      </c>
      <c r="Q13" s="13" t="n">
        <f aca="false">IFERROR('Cohort Matrix'!Q13/'Cohort Matrix'!$B13, 0)</f>
        <v>0</v>
      </c>
    </row>
  </sheetData>
  <conditionalFormatting sqref="B2:Q13">
    <cfRule type="colorScale" priority="2">
      <colorScale>
        <cfvo type="min" val="0"/>
        <cfvo type="percentile" val="50"/>
        <cfvo type="max" val="0"/>
        <color rgb="FFFFFFFF"/>
        <color rgb="FFDDD6FE"/>
        <color rgb="FF6D28D9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2026-05-11T12:27:25Z</dcterms:created>
  <dc:creator>openpyxl</dc:creator>
  <dc:description/>
  <dc:language>en-US</dc:language>
  <cp:lastModifiedBy/>
  <dcterms:modified xsi:type="dcterms:W3CDTF">2026-05-11T12:27:25Z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