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ustomers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 mmm yyyy"/>
    <numFmt numFmtId="165" formatCode="£#,##0.00"/>
    <numFmt numFmtId="166" formatCode="0.0%"/>
    <numFmt numFmtId="167" formatCode="0.0"/>
  </numFmts>
  <fonts count="6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</font>
    <font>
      <color rgb="002563EB"/>
      <sz val="10"/>
      <u val="single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12E8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4" fillId="0" borderId="0" applyAlignment="1" pivotButton="0" quotePrefix="0" xfId="0">
      <alignment wrapText="1"/>
    </xf>
    <xf numFmtId="0" fontId="5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3" fontId="0" fillId="0" borderId="1" pivotButton="0" quotePrefix="0" xfId="0"/>
    <xf numFmtId="0" fontId="3" fillId="0" borderId="1" pivotButton="0" quotePrefix="0" xfId="0"/>
    <xf numFmtId="166" fontId="0" fillId="0" borderId="1" pivotButton="0" quotePrefix="0" xfId="0"/>
    <xf numFmtId="167" fontId="0" fillId="0" borderId="1" pivotButton="0" quotePrefix="0" xfId="0"/>
  </cellXfs>
  <cellStyles count="1">
    <cellStyle name="Normal" xfId="0" builtinId="0" hidden="0"/>
  </cellStyles>
  <dxfs count="1">
    <dxf>
      <font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/tutorials/customer-churn-analysis-excel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emplates/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6" customWidth="1" min="2" max="2"/>
  </cols>
  <sheetData>
    <row r="2">
      <c r="B2" s="1" t="inlineStr">
        <is>
          <t>Customer Churn Analysis Template</t>
        </is>
      </c>
    </row>
    <row r="3">
      <c r="B3" s="2" t="inlineStr">
        <is>
          <t>Free template from DataHub Pro — use it, edit it, share it. No attribution required.</t>
        </is>
      </c>
    </row>
    <row r="5">
      <c r="B5" s="3" t="inlineStr">
        <is>
          <t>What this workbook does</t>
        </is>
      </c>
    </row>
    <row r="6">
      <c r="B6" s="4" t="inlineStr">
        <is>
          <t>•  Monthly churn rate, retention rate and net revenue retention.</t>
        </is>
      </c>
    </row>
    <row r="7">
      <c r="B7" s="4" t="inlineStr">
        <is>
          <t>•  Customer-level table with a churn flag and tenure in months.</t>
        </is>
      </c>
    </row>
    <row r="8">
      <c r="B8" s="4" t="inlineStr">
        <is>
          <t>•  Churn by plan and by acquisition channel so you can see where it concentrates.</t>
        </is>
      </c>
    </row>
    <row r="10">
      <c r="B10" s="3" t="inlineStr">
        <is>
          <t>How to use it</t>
        </is>
      </c>
    </row>
    <row r="11">
      <c r="B11" s="4" t="inlineStr">
        <is>
          <t>1.  Paste your customer list into the Customers sheet.</t>
        </is>
      </c>
    </row>
    <row r="12">
      <c r="B12" s="4" t="inlineStr">
        <is>
          <t>2.  Set 'Active?' to Yes or No and fill in the dates.</t>
        </is>
      </c>
    </row>
    <row r="13">
      <c r="B13" s="4" t="inlineStr">
        <is>
          <t>3.  The Summary sheet recalculates from the customer table.</t>
        </is>
      </c>
    </row>
    <row r="16">
      <c r="B16" s="3" t="inlineStr">
        <is>
          <t>Step-by-step guide for this template</t>
        </is>
      </c>
    </row>
    <row r="17">
      <c r="B17" s="5" t="inlineStr">
        <is>
          <t>https://www.datahubpro.co.uk/tutorials/customer-churn-analysis-excel</t>
        </is>
      </c>
    </row>
    <row r="19">
      <c r="B19" s="3" t="inlineStr">
        <is>
          <t>Skip the formulas entirely</t>
        </is>
      </c>
    </row>
    <row r="20">
      <c r="B20" s="6" t="inlineStr">
        <is>
          <t>Upload this file to DataHub Pro and get the dashboard, forecast and written analysis in about 60 seconds — https://www.datahubpro.co.uk/try</t>
        </is>
      </c>
    </row>
    <row r="22">
      <c r="B22" s="5" t="inlineStr">
        <is>
          <t>More free templates: https://www.datahubpro.co.uk/templates/</t>
        </is>
      </c>
    </row>
  </sheetData>
  <hyperlinks>
    <hyperlink xmlns:r="http://schemas.openxmlformats.org/officeDocument/2006/relationships" ref="B17" r:id="rId1"/>
    <hyperlink xmlns:r="http://schemas.openxmlformats.org/officeDocument/2006/relationships" ref="B20" r:id="rId2"/>
    <hyperlink xmlns:r="http://schemas.openxmlformats.org/officeDocument/2006/relationships" ref="B22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3" customWidth="1" min="4" max="4"/>
    <col width="13" customWidth="1" min="5" max="5"/>
    <col width="9" customWidth="1" min="6" max="6"/>
    <col width="11" customWidth="1" min="7" max="7"/>
    <col width="14" customWidth="1" min="8" max="8"/>
    <col width="11" customWidth="1" min="9" max="9"/>
  </cols>
  <sheetData>
    <row r="1">
      <c r="A1" s="1" t="inlineStr">
        <is>
          <t>Customer table</t>
        </is>
      </c>
    </row>
    <row r="3" ht="26" customHeight="1">
      <c r="A3" s="7" t="inlineStr">
        <is>
          <t>Customer</t>
        </is>
      </c>
      <c r="B3" s="7" t="inlineStr">
        <is>
          <t>Plan</t>
        </is>
      </c>
      <c r="C3" s="7" t="inlineStr">
        <is>
          <t>Channel</t>
        </is>
      </c>
      <c r="D3" s="7" t="inlineStr">
        <is>
          <t>Start date</t>
        </is>
      </c>
      <c r="E3" s="7" t="inlineStr">
        <is>
          <t>End date</t>
        </is>
      </c>
      <c r="F3" s="7" t="inlineStr">
        <is>
          <t>Active?</t>
        </is>
      </c>
      <c r="G3" s="7" t="inlineStr">
        <is>
          <t>MRR £</t>
        </is>
      </c>
      <c r="H3" s="7" t="inlineStr">
        <is>
          <t>Tenure (mths)</t>
        </is>
      </c>
      <c r="I3" s="7" t="inlineStr">
        <is>
          <t>Churned?</t>
        </is>
      </c>
    </row>
    <row r="4">
      <c r="A4" s="8" t="inlineStr">
        <is>
          <t>Customer 001</t>
        </is>
      </c>
      <c r="B4" s="8" t="inlineStr">
        <is>
          <t>Free</t>
        </is>
      </c>
      <c r="C4" s="8" t="inlineStr">
        <is>
          <t>Organic</t>
        </is>
      </c>
      <c r="D4" s="9">
        <f>DATE(2025,1,1)</f>
        <v/>
      </c>
      <c r="E4" s="9">
        <f>EDATE(D4,2)</f>
        <v/>
      </c>
      <c r="F4" s="8" t="inlineStr">
        <is>
          <t>No</t>
        </is>
      </c>
      <c r="G4" s="10" t="n">
        <v>0</v>
      </c>
      <c r="H4" s="8">
        <f>IFERROR(DATEDIF(D4,IF(F4="No",E4,TODAY()),"m"),"")</f>
        <v/>
      </c>
      <c r="I4" s="8">
        <f>IF(F4="No",1,0)</f>
        <v/>
      </c>
    </row>
    <row r="5">
      <c r="A5" s="8" t="inlineStr">
        <is>
          <t>Customer 002</t>
        </is>
      </c>
      <c r="B5" s="8" t="inlineStr">
        <is>
          <t>Pro</t>
        </is>
      </c>
      <c r="C5" s="8" t="inlineStr">
        <is>
          <t>Paid</t>
        </is>
      </c>
      <c r="D5" s="9">
        <f>DATE(2025,2,1)</f>
        <v/>
      </c>
      <c r="E5" s="8" t="n"/>
      <c r="F5" s="8" t="inlineStr">
        <is>
          <t>Yes</t>
        </is>
      </c>
      <c r="G5" s="10" t="n">
        <v>14.99</v>
      </c>
      <c r="H5" s="8">
        <f>IFERROR(DATEDIF(D5,IF(F5="No",E5,TODAY()),"m"),"")</f>
        <v/>
      </c>
      <c r="I5" s="8">
        <f>IF(F5="No",1,0)</f>
        <v/>
      </c>
    </row>
    <row r="6">
      <c r="A6" s="8" t="inlineStr">
        <is>
          <t>Customer 003</t>
        </is>
      </c>
      <c r="B6" s="8" t="inlineStr">
        <is>
          <t>Pro</t>
        </is>
      </c>
      <c r="C6" s="8" t="inlineStr">
        <is>
          <t>Referral</t>
        </is>
      </c>
      <c r="D6" s="9">
        <f>DATE(2025,3,1)</f>
        <v/>
      </c>
      <c r="E6" s="8" t="n"/>
      <c r="F6" s="8" t="inlineStr">
        <is>
          <t>Yes</t>
        </is>
      </c>
      <c r="G6" s="10" t="n">
        <v>14.99</v>
      </c>
      <c r="H6" s="8">
        <f>IFERROR(DATEDIF(D6,IF(F6="No",E6,TODAY()),"m"),"")</f>
        <v/>
      </c>
      <c r="I6" s="8">
        <f>IF(F6="No",1,0)</f>
        <v/>
      </c>
    </row>
    <row r="7">
      <c r="A7" s="8" t="inlineStr">
        <is>
          <t>Customer 004</t>
        </is>
      </c>
      <c r="B7" s="8" t="inlineStr">
        <is>
          <t>Pro</t>
        </is>
      </c>
      <c r="C7" s="8" t="inlineStr">
        <is>
          <t>Outbound</t>
        </is>
      </c>
      <c r="D7" s="9">
        <f>DATE(2025,4,1)</f>
        <v/>
      </c>
      <c r="E7" s="8" t="n"/>
      <c r="F7" s="8" t="inlineStr">
        <is>
          <t>Yes</t>
        </is>
      </c>
      <c r="G7" s="10" t="n">
        <v>14.99</v>
      </c>
      <c r="H7" s="8">
        <f>IFERROR(DATEDIF(D7,IF(F7="No",E7,TODAY()),"m"),"")</f>
        <v/>
      </c>
      <c r="I7" s="8">
        <f>IF(F7="No",1,0)</f>
        <v/>
      </c>
    </row>
    <row r="8">
      <c r="A8" s="8" t="inlineStr">
        <is>
          <t>Customer 005</t>
        </is>
      </c>
      <c r="B8" s="8" t="inlineStr">
        <is>
          <t>Enterprise</t>
        </is>
      </c>
      <c r="C8" s="8" t="inlineStr">
        <is>
          <t>Organic</t>
        </is>
      </c>
      <c r="D8" s="9">
        <f>DATE(2025,5,1)</f>
        <v/>
      </c>
      <c r="E8" s="8" t="n"/>
      <c r="F8" s="8" t="inlineStr">
        <is>
          <t>Yes</t>
        </is>
      </c>
      <c r="G8" s="10" t="n">
        <v>149</v>
      </c>
      <c r="H8" s="8">
        <f>IFERROR(DATEDIF(D8,IF(F8="No",E8,TODAY()),"m"),"")</f>
        <v/>
      </c>
      <c r="I8" s="8">
        <f>IF(F8="No",1,0)</f>
        <v/>
      </c>
    </row>
    <row r="9">
      <c r="A9" s="8" t="inlineStr">
        <is>
          <t>Customer 006</t>
        </is>
      </c>
      <c r="B9" s="8" t="inlineStr">
        <is>
          <t>Free</t>
        </is>
      </c>
      <c r="C9" s="8" t="inlineStr">
        <is>
          <t>Paid</t>
        </is>
      </c>
      <c r="D9" s="9">
        <f>DATE(2025,6,1)</f>
        <v/>
      </c>
      <c r="E9" s="8" t="n"/>
      <c r="F9" s="8" t="inlineStr">
        <is>
          <t>Yes</t>
        </is>
      </c>
      <c r="G9" s="10" t="n">
        <v>0</v>
      </c>
      <c r="H9" s="8">
        <f>IFERROR(DATEDIF(D9,IF(F9="No",E9,TODAY()),"m"),"")</f>
        <v/>
      </c>
      <c r="I9" s="8">
        <f>IF(F9="No",1,0)</f>
        <v/>
      </c>
    </row>
    <row r="10">
      <c r="A10" s="8" t="inlineStr">
        <is>
          <t>Customer 007</t>
        </is>
      </c>
      <c r="B10" s="8" t="inlineStr">
        <is>
          <t>Pro</t>
        </is>
      </c>
      <c r="C10" s="8" t="inlineStr">
        <is>
          <t>Referral</t>
        </is>
      </c>
      <c r="D10" s="9">
        <f>DATE(2025,7,1)</f>
        <v/>
      </c>
      <c r="E10" s="8" t="n"/>
      <c r="F10" s="8" t="inlineStr">
        <is>
          <t>Yes</t>
        </is>
      </c>
      <c r="G10" s="10" t="n">
        <v>14.99</v>
      </c>
      <c r="H10" s="8">
        <f>IFERROR(DATEDIF(D10,IF(F10="No",E10,TODAY()),"m"),"")</f>
        <v/>
      </c>
      <c r="I10" s="8">
        <f>IF(F10="No",1,0)</f>
        <v/>
      </c>
    </row>
    <row r="11">
      <c r="A11" s="8" t="inlineStr">
        <is>
          <t>Customer 008</t>
        </is>
      </c>
      <c r="B11" s="8" t="inlineStr">
        <is>
          <t>Pro</t>
        </is>
      </c>
      <c r="C11" s="8" t="inlineStr">
        <is>
          <t>Outbound</t>
        </is>
      </c>
      <c r="D11" s="9">
        <f>DATE(2025,8,1)</f>
        <v/>
      </c>
      <c r="E11" s="9">
        <f>EDATE(D11,9)</f>
        <v/>
      </c>
      <c r="F11" s="8" t="inlineStr">
        <is>
          <t>No</t>
        </is>
      </c>
      <c r="G11" s="10" t="n">
        <v>14.99</v>
      </c>
      <c r="H11" s="8">
        <f>IFERROR(DATEDIF(D11,IF(F11="No",E11,TODAY()),"m"),"")</f>
        <v/>
      </c>
      <c r="I11" s="8">
        <f>IF(F11="No",1,0)</f>
        <v/>
      </c>
    </row>
    <row r="12">
      <c r="A12" s="8" t="inlineStr">
        <is>
          <t>Customer 009</t>
        </is>
      </c>
      <c r="B12" s="8" t="inlineStr">
        <is>
          <t>Pro</t>
        </is>
      </c>
      <c r="C12" s="8" t="inlineStr">
        <is>
          <t>Organic</t>
        </is>
      </c>
      <c r="D12" s="9">
        <f>DATE(2025,9,1)</f>
        <v/>
      </c>
      <c r="E12" s="8" t="n"/>
      <c r="F12" s="8" t="inlineStr">
        <is>
          <t>Yes</t>
        </is>
      </c>
      <c r="G12" s="10" t="n">
        <v>14.99</v>
      </c>
      <c r="H12" s="8">
        <f>IFERROR(DATEDIF(D12,IF(F12="No",E12,TODAY()),"m"),"")</f>
        <v/>
      </c>
      <c r="I12" s="8">
        <f>IF(F12="No",1,0)</f>
        <v/>
      </c>
    </row>
    <row r="13">
      <c r="A13" s="8" t="inlineStr">
        <is>
          <t>Customer 010</t>
        </is>
      </c>
      <c r="B13" s="8" t="inlineStr">
        <is>
          <t>Enterprise</t>
        </is>
      </c>
      <c r="C13" s="8" t="inlineStr">
        <is>
          <t>Paid</t>
        </is>
      </c>
      <c r="D13" s="9">
        <f>DATE(2025,10,1)</f>
        <v/>
      </c>
      <c r="E13" s="8" t="n"/>
      <c r="F13" s="8" t="inlineStr">
        <is>
          <t>Yes</t>
        </is>
      </c>
      <c r="G13" s="10" t="n">
        <v>149</v>
      </c>
      <c r="H13" s="8">
        <f>IFERROR(DATEDIF(D13,IF(F13="No",E13,TODAY()),"m"),"")</f>
        <v/>
      </c>
      <c r="I13" s="8">
        <f>IF(F13="No",1,0)</f>
        <v/>
      </c>
    </row>
    <row r="14">
      <c r="A14" s="8" t="inlineStr">
        <is>
          <t>Customer 011</t>
        </is>
      </c>
      <c r="B14" s="8" t="inlineStr">
        <is>
          <t>Free</t>
        </is>
      </c>
      <c r="C14" s="8" t="inlineStr">
        <is>
          <t>Referral</t>
        </is>
      </c>
      <c r="D14" s="9">
        <f>DATE(2025,11,1)</f>
        <v/>
      </c>
      <c r="E14" s="8" t="n"/>
      <c r="F14" s="8" t="inlineStr">
        <is>
          <t>Yes</t>
        </is>
      </c>
      <c r="G14" s="10" t="n">
        <v>0</v>
      </c>
      <c r="H14" s="8">
        <f>IFERROR(DATEDIF(D14,IF(F14="No",E14,TODAY()),"m"),"")</f>
        <v/>
      </c>
      <c r="I14" s="8">
        <f>IF(F14="No",1,0)</f>
        <v/>
      </c>
    </row>
    <row r="15">
      <c r="A15" s="8" t="inlineStr">
        <is>
          <t>Customer 012</t>
        </is>
      </c>
      <c r="B15" s="8" t="inlineStr">
        <is>
          <t>Pro</t>
        </is>
      </c>
      <c r="C15" s="8" t="inlineStr">
        <is>
          <t>Outbound</t>
        </is>
      </c>
      <c r="D15" s="9">
        <f>DATE(2025,12,1)</f>
        <v/>
      </c>
      <c r="E15" s="8" t="n"/>
      <c r="F15" s="8" t="inlineStr">
        <is>
          <t>Yes</t>
        </is>
      </c>
      <c r="G15" s="10" t="n">
        <v>14.99</v>
      </c>
      <c r="H15" s="8">
        <f>IFERROR(DATEDIF(D15,IF(F15="No",E15,TODAY()),"m"),"")</f>
        <v/>
      </c>
      <c r="I15" s="8">
        <f>IF(F15="No",1,0)</f>
        <v/>
      </c>
    </row>
    <row r="16">
      <c r="A16" s="8" t="inlineStr">
        <is>
          <t>Customer 013</t>
        </is>
      </c>
      <c r="B16" s="8" t="inlineStr">
        <is>
          <t>Pro</t>
        </is>
      </c>
      <c r="C16" s="8" t="inlineStr">
        <is>
          <t>Organic</t>
        </is>
      </c>
      <c r="D16" s="9">
        <f>DATE(2025,13,1)</f>
        <v/>
      </c>
      <c r="E16" s="8" t="n"/>
      <c r="F16" s="8" t="inlineStr">
        <is>
          <t>Yes</t>
        </is>
      </c>
      <c r="G16" s="10" t="n">
        <v>14.99</v>
      </c>
      <c r="H16" s="8">
        <f>IFERROR(DATEDIF(D16,IF(F16="No",E16,TODAY()),"m"),"")</f>
        <v/>
      </c>
      <c r="I16" s="8">
        <f>IF(F16="No",1,0)</f>
        <v/>
      </c>
    </row>
    <row r="17">
      <c r="A17" s="8" t="inlineStr">
        <is>
          <t>Customer 014</t>
        </is>
      </c>
      <c r="B17" s="8" t="inlineStr">
        <is>
          <t>Pro</t>
        </is>
      </c>
      <c r="C17" s="8" t="inlineStr">
        <is>
          <t>Paid</t>
        </is>
      </c>
      <c r="D17" s="9">
        <f>DATE(2025,14,1)</f>
        <v/>
      </c>
      <c r="E17" s="8" t="n"/>
      <c r="F17" s="8" t="inlineStr">
        <is>
          <t>Yes</t>
        </is>
      </c>
      <c r="G17" s="10" t="n">
        <v>14.99</v>
      </c>
      <c r="H17" s="8">
        <f>IFERROR(DATEDIF(D17,IF(F17="No",E17,TODAY()),"m"),"")</f>
        <v/>
      </c>
      <c r="I17" s="8">
        <f>IF(F17="No",1,0)</f>
        <v/>
      </c>
    </row>
    <row r="18">
      <c r="A18" s="8" t="inlineStr">
        <is>
          <t>Customer 015</t>
        </is>
      </c>
      <c r="B18" s="8" t="inlineStr">
        <is>
          <t>Enterprise</t>
        </is>
      </c>
      <c r="C18" s="8" t="inlineStr">
        <is>
          <t>Referral</t>
        </is>
      </c>
      <c r="D18" s="9">
        <f>DATE(2025,1,1)</f>
        <v/>
      </c>
      <c r="E18" s="9">
        <f>EDATE(D18,7)</f>
        <v/>
      </c>
      <c r="F18" s="8" t="inlineStr">
        <is>
          <t>No</t>
        </is>
      </c>
      <c r="G18" s="10" t="n">
        <v>149</v>
      </c>
      <c r="H18" s="8">
        <f>IFERROR(DATEDIF(D18,IF(F18="No",E18,TODAY()),"m"),"")</f>
        <v/>
      </c>
      <c r="I18" s="8">
        <f>IF(F18="No",1,0)</f>
        <v/>
      </c>
    </row>
    <row r="19">
      <c r="A19" s="8" t="inlineStr">
        <is>
          <t>Customer 016</t>
        </is>
      </c>
      <c r="B19" s="8" t="inlineStr">
        <is>
          <t>Free</t>
        </is>
      </c>
      <c r="C19" s="8" t="inlineStr">
        <is>
          <t>Outbound</t>
        </is>
      </c>
      <c r="D19" s="9">
        <f>DATE(2025,2,1)</f>
        <v/>
      </c>
      <c r="E19" s="9">
        <f>EDATE(D19,8)</f>
        <v/>
      </c>
      <c r="F19" s="8" t="inlineStr">
        <is>
          <t>No</t>
        </is>
      </c>
      <c r="G19" s="10" t="n">
        <v>0</v>
      </c>
      <c r="H19" s="8">
        <f>IFERROR(DATEDIF(D19,IF(F19="No",E19,TODAY()),"m"),"")</f>
        <v/>
      </c>
      <c r="I19" s="8">
        <f>IF(F19="No",1,0)</f>
        <v/>
      </c>
    </row>
    <row r="20">
      <c r="A20" s="8" t="inlineStr">
        <is>
          <t>Customer 017</t>
        </is>
      </c>
      <c r="B20" s="8" t="inlineStr">
        <is>
          <t>Pro</t>
        </is>
      </c>
      <c r="C20" s="8" t="inlineStr">
        <is>
          <t>Organic</t>
        </is>
      </c>
      <c r="D20" s="9">
        <f>DATE(2025,3,1)</f>
        <v/>
      </c>
      <c r="E20" s="8" t="n"/>
      <c r="F20" s="8" t="inlineStr">
        <is>
          <t>Yes</t>
        </is>
      </c>
      <c r="G20" s="10" t="n">
        <v>14.99</v>
      </c>
      <c r="H20" s="8">
        <f>IFERROR(DATEDIF(D20,IF(F20="No",E20,TODAY()),"m"),"")</f>
        <v/>
      </c>
      <c r="I20" s="8">
        <f>IF(F20="No",1,0)</f>
        <v/>
      </c>
    </row>
    <row r="21">
      <c r="A21" s="8" t="inlineStr">
        <is>
          <t>Customer 018</t>
        </is>
      </c>
      <c r="B21" s="8" t="inlineStr">
        <is>
          <t>Pro</t>
        </is>
      </c>
      <c r="C21" s="8" t="inlineStr">
        <is>
          <t>Paid</t>
        </is>
      </c>
      <c r="D21" s="9">
        <f>DATE(2025,4,1)</f>
        <v/>
      </c>
      <c r="E21" s="8" t="n"/>
      <c r="F21" s="8" t="inlineStr">
        <is>
          <t>Yes</t>
        </is>
      </c>
      <c r="G21" s="10" t="n">
        <v>14.99</v>
      </c>
      <c r="H21" s="8">
        <f>IFERROR(DATEDIF(D21,IF(F21="No",E21,TODAY()),"m"),"")</f>
        <v/>
      </c>
      <c r="I21" s="8">
        <f>IF(F21="No",1,0)</f>
        <v/>
      </c>
    </row>
    <row r="22">
      <c r="A22" s="8" t="inlineStr">
        <is>
          <t>Customer 019</t>
        </is>
      </c>
      <c r="B22" s="8" t="inlineStr">
        <is>
          <t>Pro</t>
        </is>
      </c>
      <c r="C22" s="8" t="inlineStr">
        <is>
          <t>Referral</t>
        </is>
      </c>
      <c r="D22" s="9">
        <f>DATE(2025,5,1)</f>
        <v/>
      </c>
      <c r="E22" s="8" t="n"/>
      <c r="F22" s="8" t="inlineStr">
        <is>
          <t>Yes</t>
        </is>
      </c>
      <c r="G22" s="10" t="n">
        <v>14.99</v>
      </c>
      <c r="H22" s="8">
        <f>IFERROR(DATEDIF(D22,IF(F22="No",E22,TODAY()),"m"),"")</f>
        <v/>
      </c>
      <c r="I22" s="8">
        <f>IF(F22="No",1,0)</f>
        <v/>
      </c>
    </row>
    <row r="23">
      <c r="A23" s="8" t="inlineStr">
        <is>
          <t>Customer 020</t>
        </is>
      </c>
      <c r="B23" s="8" t="inlineStr">
        <is>
          <t>Enterprise</t>
        </is>
      </c>
      <c r="C23" s="8" t="inlineStr">
        <is>
          <t>Outbound</t>
        </is>
      </c>
      <c r="D23" s="9">
        <f>DATE(2025,6,1)</f>
        <v/>
      </c>
      <c r="E23" s="8" t="n"/>
      <c r="F23" s="8" t="inlineStr">
        <is>
          <t>Yes</t>
        </is>
      </c>
      <c r="G23" s="10" t="n">
        <v>149</v>
      </c>
      <c r="H23" s="8">
        <f>IFERROR(DATEDIF(D23,IF(F23="No",E23,TODAY()),"m"),"")</f>
        <v/>
      </c>
      <c r="I23" s="8">
        <f>IF(F23="No",1,0)</f>
        <v/>
      </c>
    </row>
    <row r="24">
      <c r="A24" s="8" t="inlineStr">
        <is>
          <t>Customer 021</t>
        </is>
      </c>
      <c r="B24" s="8" t="inlineStr">
        <is>
          <t>Free</t>
        </is>
      </c>
      <c r="C24" s="8" t="inlineStr">
        <is>
          <t>Organic</t>
        </is>
      </c>
      <c r="D24" s="9">
        <f>DATE(2025,7,1)</f>
        <v/>
      </c>
      <c r="E24" s="8" t="n"/>
      <c r="F24" s="8" t="inlineStr">
        <is>
          <t>Yes</t>
        </is>
      </c>
      <c r="G24" s="10" t="n">
        <v>0</v>
      </c>
      <c r="H24" s="8">
        <f>IFERROR(DATEDIF(D24,IF(F24="No",E24,TODAY()),"m"),"")</f>
        <v/>
      </c>
      <c r="I24" s="8">
        <f>IF(F24="No",1,0)</f>
        <v/>
      </c>
    </row>
    <row r="25">
      <c r="A25" s="8" t="inlineStr">
        <is>
          <t>Customer 022</t>
        </is>
      </c>
      <c r="B25" s="8" t="inlineStr">
        <is>
          <t>Pro</t>
        </is>
      </c>
      <c r="C25" s="8" t="inlineStr">
        <is>
          <t>Paid</t>
        </is>
      </c>
      <c r="D25" s="9">
        <f>DATE(2025,8,1)</f>
        <v/>
      </c>
      <c r="E25" s="9">
        <f>EDATE(D25,5)</f>
        <v/>
      </c>
      <c r="F25" s="8" t="inlineStr">
        <is>
          <t>No</t>
        </is>
      </c>
      <c r="G25" s="10" t="n">
        <v>14.99</v>
      </c>
      <c r="H25" s="8">
        <f>IFERROR(DATEDIF(D25,IF(F25="No",E25,TODAY()),"m"),"")</f>
        <v/>
      </c>
      <c r="I25" s="8">
        <f>IF(F25="No",1,0)</f>
        <v/>
      </c>
    </row>
    <row r="26">
      <c r="A26" s="8" t="inlineStr">
        <is>
          <t>Customer 023</t>
        </is>
      </c>
      <c r="B26" s="8" t="inlineStr">
        <is>
          <t>Pro</t>
        </is>
      </c>
      <c r="C26" s="8" t="inlineStr">
        <is>
          <t>Referral</t>
        </is>
      </c>
      <c r="D26" s="9">
        <f>DATE(2025,9,1)</f>
        <v/>
      </c>
      <c r="E26" s="8" t="n"/>
      <c r="F26" s="8" t="inlineStr">
        <is>
          <t>Yes</t>
        </is>
      </c>
      <c r="G26" s="10" t="n">
        <v>14.99</v>
      </c>
      <c r="H26" s="8">
        <f>IFERROR(DATEDIF(D26,IF(F26="No",E26,TODAY()),"m"),"")</f>
        <v/>
      </c>
      <c r="I26" s="8">
        <f>IF(F26="No",1,0)</f>
        <v/>
      </c>
    </row>
    <row r="27">
      <c r="A27" s="8" t="inlineStr">
        <is>
          <t>Customer 024</t>
        </is>
      </c>
      <c r="B27" s="8" t="inlineStr">
        <is>
          <t>Pro</t>
        </is>
      </c>
      <c r="C27" s="8" t="inlineStr">
        <is>
          <t>Outbound</t>
        </is>
      </c>
      <c r="D27" s="9">
        <f>DATE(2025,10,1)</f>
        <v/>
      </c>
      <c r="E27" s="8" t="n"/>
      <c r="F27" s="8" t="inlineStr">
        <is>
          <t>Yes</t>
        </is>
      </c>
      <c r="G27" s="10" t="n">
        <v>14.99</v>
      </c>
      <c r="H27" s="8">
        <f>IFERROR(DATEDIF(D27,IF(F27="No",E27,TODAY()),"m"),"")</f>
        <v/>
      </c>
      <c r="I27" s="8">
        <f>IF(F27="No",1,0)</f>
        <v/>
      </c>
    </row>
    <row r="28">
      <c r="A28" s="8" t="inlineStr">
        <is>
          <t>Customer 025</t>
        </is>
      </c>
      <c r="B28" s="8" t="inlineStr">
        <is>
          <t>Enterprise</t>
        </is>
      </c>
      <c r="C28" s="8" t="inlineStr">
        <is>
          <t>Organic</t>
        </is>
      </c>
      <c r="D28" s="9">
        <f>DATE(2025,11,1)</f>
        <v/>
      </c>
      <c r="E28" s="8" t="n"/>
      <c r="F28" s="8" t="inlineStr">
        <is>
          <t>Yes</t>
        </is>
      </c>
      <c r="G28" s="10" t="n">
        <v>149</v>
      </c>
      <c r="H28" s="8">
        <f>IFERROR(DATEDIF(D28,IF(F28="No",E28,TODAY()),"m"),"")</f>
        <v/>
      </c>
      <c r="I28" s="8">
        <f>IF(F28="No",1,0)</f>
        <v/>
      </c>
    </row>
    <row r="29">
      <c r="A29" s="8" t="inlineStr">
        <is>
          <t>Customer 026</t>
        </is>
      </c>
      <c r="B29" s="8" t="inlineStr">
        <is>
          <t>Free</t>
        </is>
      </c>
      <c r="C29" s="8" t="inlineStr">
        <is>
          <t>Paid</t>
        </is>
      </c>
      <c r="D29" s="9">
        <f>DATE(2025,12,1)</f>
        <v/>
      </c>
      <c r="E29" s="8" t="n"/>
      <c r="F29" s="8" t="inlineStr">
        <is>
          <t>Yes</t>
        </is>
      </c>
      <c r="G29" s="10" t="n">
        <v>0</v>
      </c>
      <c r="H29" s="8">
        <f>IFERROR(DATEDIF(D29,IF(F29="No",E29,TODAY()),"m"),"")</f>
        <v/>
      </c>
      <c r="I29" s="8">
        <f>IF(F29="No",1,0)</f>
        <v/>
      </c>
    </row>
    <row r="30">
      <c r="A30" s="8" t="inlineStr">
        <is>
          <t>Customer 027</t>
        </is>
      </c>
      <c r="B30" s="8" t="inlineStr">
        <is>
          <t>Pro</t>
        </is>
      </c>
      <c r="C30" s="8" t="inlineStr">
        <is>
          <t>Referral</t>
        </is>
      </c>
      <c r="D30" s="9">
        <f>DATE(2025,13,1)</f>
        <v/>
      </c>
      <c r="E30" s="8" t="n"/>
      <c r="F30" s="8" t="inlineStr">
        <is>
          <t>Yes</t>
        </is>
      </c>
      <c r="G30" s="10" t="n">
        <v>14.99</v>
      </c>
      <c r="H30" s="8">
        <f>IFERROR(DATEDIF(D30,IF(F30="No",E30,TODAY()),"m"),"")</f>
        <v/>
      </c>
      <c r="I30" s="8">
        <f>IF(F30="No",1,0)</f>
        <v/>
      </c>
    </row>
    <row r="31">
      <c r="A31" s="8" t="inlineStr">
        <is>
          <t>Customer 028</t>
        </is>
      </c>
      <c r="B31" s="8" t="inlineStr">
        <is>
          <t>Pro</t>
        </is>
      </c>
      <c r="C31" s="8" t="inlineStr">
        <is>
          <t>Outbound</t>
        </is>
      </c>
      <c r="D31" s="9">
        <f>DATE(2025,14,1)</f>
        <v/>
      </c>
      <c r="E31" s="8" t="n"/>
      <c r="F31" s="8" t="inlineStr">
        <is>
          <t>Yes</t>
        </is>
      </c>
      <c r="G31" s="10" t="n">
        <v>14.99</v>
      </c>
      <c r="H31" s="8">
        <f>IFERROR(DATEDIF(D31,IF(F31="No",E31,TODAY()),"m"),"")</f>
        <v/>
      </c>
      <c r="I31" s="8">
        <f>IF(F31="No",1,0)</f>
        <v/>
      </c>
    </row>
    <row r="32">
      <c r="A32" s="8" t="inlineStr">
        <is>
          <t>Customer 029</t>
        </is>
      </c>
      <c r="B32" s="8" t="inlineStr">
        <is>
          <t>Pro</t>
        </is>
      </c>
      <c r="C32" s="8" t="inlineStr">
        <is>
          <t>Organic</t>
        </is>
      </c>
      <c r="D32" s="9">
        <f>DATE(2025,1,1)</f>
        <v/>
      </c>
      <c r="E32" s="9">
        <f>EDATE(D32,3)</f>
        <v/>
      </c>
      <c r="F32" s="8" t="inlineStr">
        <is>
          <t>No</t>
        </is>
      </c>
      <c r="G32" s="10" t="n">
        <v>14.99</v>
      </c>
      <c r="H32" s="8">
        <f>IFERROR(DATEDIF(D32,IF(F32="No",E32,TODAY()),"m"),"")</f>
        <v/>
      </c>
      <c r="I32" s="8">
        <f>IF(F32="No",1,0)</f>
        <v/>
      </c>
    </row>
    <row r="33">
      <c r="A33" s="8" t="inlineStr">
        <is>
          <t>Customer 030</t>
        </is>
      </c>
      <c r="B33" s="8" t="inlineStr">
        <is>
          <t>Enterprise</t>
        </is>
      </c>
      <c r="C33" s="8" t="inlineStr">
        <is>
          <t>Paid</t>
        </is>
      </c>
      <c r="D33" s="9">
        <f>DATE(2025,2,1)</f>
        <v/>
      </c>
      <c r="E33" s="8" t="n"/>
      <c r="F33" s="8" t="inlineStr">
        <is>
          <t>Yes</t>
        </is>
      </c>
      <c r="G33" s="10" t="n">
        <v>149</v>
      </c>
      <c r="H33" s="8">
        <f>IFERROR(DATEDIF(D33,IF(F33="No",E33,TODAY()),"m"),"")</f>
        <v/>
      </c>
      <c r="I33" s="8">
        <f>IF(F33="No",1,0)</f>
        <v/>
      </c>
    </row>
    <row r="34">
      <c r="A34" s="8" t="inlineStr">
        <is>
          <t>Customer 031</t>
        </is>
      </c>
      <c r="B34" s="8" t="inlineStr">
        <is>
          <t>Free</t>
        </is>
      </c>
      <c r="C34" s="8" t="inlineStr">
        <is>
          <t>Referral</t>
        </is>
      </c>
      <c r="D34" s="9">
        <f>DATE(2025,3,1)</f>
        <v/>
      </c>
      <c r="E34" s="9">
        <f>EDATE(D34,5)</f>
        <v/>
      </c>
      <c r="F34" s="8" t="inlineStr">
        <is>
          <t>No</t>
        </is>
      </c>
      <c r="G34" s="10" t="n">
        <v>0</v>
      </c>
      <c r="H34" s="8">
        <f>IFERROR(DATEDIF(D34,IF(F34="No",E34,TODAY()),"m"),"")</f>
        <v/>
      </c>
      <c r="I34" s="8">
        <f>IF(F34="No",1,0)</f>
        <v/>
      </c>
    </row>
    <row r="35">
      <c r="A35" s="8" t="inlineStr">
        <is>
          <t>Customer 032</t>
        </is>
      </c>
      <c r="B35" s="8" t="inlineStr">
        <is>
          <t>Pro</t>
        </is>
      </c>
      <c r="C35" s="8" t="inlineStr">
        <is>
          <t>Outbound</t>
        </is>
      </c>
      <c r="D35" s="9">
        <f>DATE(2025,4,1)</f>
        <v/>
      </c>
      <c r="E35" s="8" t="n"/>
      <c r="F35" s="8" t="inlineStr">
        <is>
          <t>Yes</t>
        </is>
      </c>
      <c r="G35" s="10" t="n">
        <v>14.99</v>
      </c>
      <c r="H35" s="8">
        <f>IFERROR(DATEDIF(D35,IF(F35="No",E35,TODAY()),"m"),"")</f>
        <v/>
      </c>
      <c r="I35" s="8">
        <f>IF(F35="No",1,0)</f>
        <v/>
      </c>
    </row>
    <row r="36">
      <c r="A36" s="8" t="inlineStr">
        <is>
          <t>Customer 033</t>
        </is>
      </c>
      <c r="B36" s="8" t="inlineStr">
        <is>
          <t>Pro</t>
        </is>
      </c>
      <c r="C36" s="8" t="inlineStr">
        <is>
          <t>Organic</t>
        </is>
      </c>
      <c r="D36" s="9">
        <f>DATE(2025,5,1)</f>
        <v/>
      </c>
      <c r="E36" s="8" t="n"/>
      <c r="F36" s="8" t="inlineStr">
        <is>
          <t>Yes</t>
        </is>
      </c>
      <c r="G36" s="10" t="n">
        <v>14.99</v>
      </c>
      <c r="H36" s="8">
        <f>IFERROR(DATEDIF(D36,IF(F36="No",E36,TODAY()),"m"),"")</f>
        <v/>
      </c>
      <c r="I36" s="8">
        <f>IF(F36="No",1,0)</f>
        <v/>
      </c>
    </row>
    <row r="37">
      <c r="A37" s="8" t="inlineStr">
        <is>
          <t>Customer 034</t>
        </is>
      </c>
      <c r="B37" s="8" t="inlineStr">
        <is>
          <t>Pro</t>
        </is>
      </c>
      <c r="C37" s="8" t="inlineStr">
        <is>
          <t>Paid</t>
        </is>
      </c>
      <c r="D37" s="9">
        <f>DATE(2025,6,1)</f>
        <v/>
      </c>
      <c r="E37" s="8" t="n"/>
      <c r="F37" s="8" t="inlineStr">
        <is>
          <t>Yes</t>
        </is>
      </c>
      <c r="G37" s="10" t="n">
        <v>14.99</v>
      </c>
      <c r="H37" s="8">
        <f>IFERROR(DATEDIF(D37,IF(F37="No",E37,TODAY()),"m"),"")</f>
        <v/>
      </c>
      <c r="I37" s="8">
        <f>IF(F37="No",1,0)</f>
        <v/>
      </c>
    </row>
    <row r="38">
      <c r="A38" s="8" t="inlineStr">
        <is>
          <t>Customer 035</t>
        </is>
      </c>
      <c r="B38" s="8" t="inlineStr">
        <is>
          <t>Enterprise</t>
        </is>
      </c>
      <c r="C38" s="8" t="inlineStr">
        <is>
          <t>Referral</t>
        </is>
      </c>
      <c r="D38" s="9">
        <f>DATE(2025,7,1)</f>
        <v/>
      </c>
      <c r="E38" s="8" t="n"/>
      <c r="F38" s="8" t="inlineStr">
        <is>
          <t>Yes</t>
        </is>
      </c>
      <c r="G38" s="10" t="n">
        <v>149</v>
      </c>
      <c r="H38" s="8">
        <f>IFERROR(DATEDIF(D38,IF(F38="No",E38,TODAY()),"m"),"")</f>
        <v/>
      </c>
      <c r="I38" s="8">
        <f>IF(F38="No",1,0)</f>
        <v/>
      </c>
    </row>
    <row r="39">
      <c r="A39" s="8" t="inlineStr">
        <is>
          <t>Customer 036</t>
        </is>
      </c>
      <c r="B39" s="8" t="inlineStr">
        <is>
          <t>Free</t>
        </is>
      </c>
      <c r="C39" s="8" t="inlineStr">
        <is>
          <t>Outbound</t>
        </is>
      </c>
      <c r="D39" s="9">
        <f>DATE(2025,8,1)</f>
        <v/>
      </c>
      <c r="E39" s="9">
        <f>EDATE(D39,10)</f>
        <v/>
      </c>
      <c r="F39" s="8" t="inlineStr">
        <is>
          <t>No</t>
        </is>
      </c>
      <c r="G39" s="10" t="n">
        <v>0</v>
      </c>
      <c r="H39" s="8">
        <f>IFERROR(DATEDIF(D39,IF(F39="No",E39,TODAY()),"m"),"")</f>
        <v/>
      </c>
      <c r="I39" s="8">
        <f>IF(F39="No",1,0)</f>
        <v/>
      </c>
    </row>
    <row r="40">
      <c r="A40" s="8" t="inlineStr">
        <is>
          <t>Customer 037</t>
        </is>
      </c>
      <c r="B40" s="8" t="inlineStr">
        <is>
          <t>Pro</t>
        </is>
      </c>
      <c r="C40" s="8" t="inlineStr">
        <is>
          <t>Organic</t>
        </is>
      </c>
      <c r="D40" s="9">
        <f>DATE(2025,9,1)</f>
        <v/>
      </c>
      <c r="E40" s="8" t="n"/>
      <c r="F40" s="8" t="inlineStr">
        <is>
          <t>Yes</t>
        </is>
      </c>
      <c r="G40" s="10" t="n">
        <v>14.99</v>
      </c>
      <c r="H40" s="8">
        <f>IFERROR(DATEDIF(D40,IF(F40="No",E40,TODAY()),"m"),"")</f>
        <v/>
      </c>
      <c r="I40" s="8">
        <f>IF(F40="No",1,0)</f>
        <v/>
      </c>
    </row>
    <row r="41">
      <c r="A41" s="8" t="inlineStr">
        <is>
          <t>Customer 038</t>
        </is>
      </c>
      <c r="B41" s="8" t="inlineStr">
        <is>
          <t>Pro</t>
        </is>
      </c>
      <c r="C41" s="8" t="inlineStr">
        <is>
          <t>Paid</t>
        </is>
      </c>
      <c r="D41" s="9">
        <f>DATE(2025,10,1)</f>
        <v/>
      </c>
      <c r="E41" s="8" t="n"/>
      <c r="F41" s="8" t="inlineStr">
        <is>
          <t>Yes</t>
        </is>
      </c>
      <c r="G41" s="10" t="n">
        <v>14.99</v>
      </c>
      <c r="H41" s="8">
        <f>IFERROR(DATEDIF(D41,IF(F41="No",E41,TODAY()),"m"),"")</f>
        <v/>
      </c>
      <c r="I41" s="8">
        <f>IF(F41="No",1,0)</f>
        <v/>
      </c>
    </row>
    <row r="42">
      <c r="A42" s="8" t="inlineStr">
        <is>
          <t>Customer 039</t>
        </is>
      </c>
      <c r="B42" s="8" t="inlineStr">
        <is>
          <t>Pro</t>
        </is>
      </c>
      <c r="C42" s="8" t="inlineStr">
        <is>
          <t>Referral</t>
        </is>
      </c>
      <c r="D42" s="9">
        <f>DATE(2025,11,1)</f>
        <v/>
      </c>
      <c r="E42" s="8" t="n"/>
      <c r="F42" s="8" t="inlineStr">
        <is>
          <t>Yes</t>
        </is>
      </c>
      <c r="G42" s="10" t="n">
        <v>14.99</v>
      </c>
      <c r="H42" s="8">
        <f>IFERROR(DATEDIF(D42,IF(F42="No",E42,TODAY()),"m"),"")</f>
        <v/>
      </c>
      <c r="I42" s="8">
        <f>IF(F42="No",1,0)</f>
        <v/>
      </c>
    </row>
    <row r="43">
      <c r="A43" s="8" t="inlineStr">
        <is>
          <t>Customer 040</t>
        </is>
      </c>
      <c r="B43" s="8" t="inlineStr">
        <is>
          <t>Enterprise</t>
        </is>
      </c>
      <c r="C43" s="8" t="inlineStr">
        <is>
          <t>Outbound</t>
        </is>
      </c>
      <c r="D43" s="9">
        <f>DATE(2025,12,1)</f>
        <v/>
      </c>
      <c r="E43" s="8" t="n"/>
      <c r="F43" s="8" t="inlineStr">
        <is>
          <t>Yes</t>
        </is>
      </c>
      <c r="G43" s="10" t="n">
        <v>149</v>
      </c>
      <c r="H43" s="8">
        <f>IFERROR(DATEDIF(D43,IF(F43="No",E43,TODAY()),"m"),"")</f>
        <v/>
      </c>
      <c r="I43" s="8">
        <f>IF(F43="No",1,0)</f>
        <v/>
      </c>
    </row>
    <row r="44">
      <c r="A44" s="8" t="inlineStr">
        <is>
          <t>Customer 041</t>
        </is>
      </c>
      <c r="B44" s="8" t="inlineStr">
        <is>
          <t>Free</t>
        </is>
      </c>
      <c r="C44" s="8" t="inlineStr">
        <is>
          <t>Organic</t>
        </is>
      </c>
      <c r="D44" s="9">
        <f>DATE(2025,13,1)</f>
        <v/>
      </c>
      <c r="E44" s="8" t="n"/>
      <c r="F44" s="8" t="inlineStr">
        <is>
          <t>Yes</t>
        </is>
      </c>
      <c r="G44" s="10" t="n">
        <v>0</v>
      </c>
      <c r="H44" s="8">
        <f>IFERROR(DATEDIF(D44,IF(F44="No",E44,TODAY()),"m"),"")</f>
        <v/>
      </c>
      <c r="I44" s="8">
        <f>IF(F44="No",1,0)</f>
        <v/>
      </c>
    </row>
    <row r="45">
      <c r="A45" s="8" t="inlineStr">
        <is>
          <t>Customer 042</t>
        </is>
      </c>
      <c r="B45" s="8" t="inlineStr">
        <is>
          <t>Pro</t>
        </is>
      </c>
      <c r="C45" s="8" t="inlineStr">
        <is>
          <t>Paid</t>
        </is>
      </c>
      <c r="D45" s="9">
        <f>DATE(2025,14,1)</f>
        <v/>
      </c>
      <c r="E45" s="8" t="n"/>
      <c r="F45" s="8" t="inlineStr">
        <is>
          <t>Yes</t>
        </is>
      </c>
      <c r="G45" s="10" t="n">
        <v>14.99</v>
      </c>
      <c r="H45" s="8">
        <f>IFERROR(DATEDIF(D45,IF(F45="No",E45,TODAY()),"m"),"")</f>
        <v/>
      </c>
      <c r="I45" s="8">
        <f>IF(F45="No",1,0)</f>
        <v/>
      </c>
    </row>
    <row r="46">
      <c r="A46" s="8" t="inlineStr">
        <is>
          <t>Customer 043</t>
        </is>
      </c>
      <c r="B46" s="8" t="inlineStr">
        <is>
          <t>Pro</t>
        </is>
      </c>
      <c r="C46" s="8" t="inlineStr">
        <is>
          <t>Referral</t>
        </is>
      </c>
      <c r="D46" s="9">
        <f>DATE(2025,1,1)</f>
        <v/>
      </c>
      <c r="E46" s="9">
        <f>EDATE(D46,8)</f>
        <v/>
      </c>
      <c r="F46" s="8" t="inlineStr">
        <is>
          <t>No</t>
        </is>
      </c>
      <c r="G46" s="10" t="n">
        <v>14.99</v>
      </c>
      <c r="H46" s="8">
        <f>IFERROR(DATEDIF(D46,IF(F46="No",E46,TODAY()),"m"),"")</f>
        <v/>
      </c>
      <c r="I46" s="8">
        <f>IF(F46="No",1,0)</f>
        <v/>
      </c>
    </row>
    <row r="47">
      <c r="A47" s="8" t="inlineStr">
        <is>
          <t>Customer 044</t>
        </is>
      </c>
      <c r="B47" s="8" t="inlineStr">
        <is>
          <t>Pro</t>
        </is>
      </c>
      <c r="C47" s="8" t="inlineStr">
        <is>
          <t>Outbound</t>
        </is>
      </c>
      <c r="D47" s="9">
        <f>DATE(2025,2,1)</f>
        <v/>
      </c>
      <c r="E47" s="8" t="n"/>
      <c r="F47" s="8" t="inlineStr">
        <is>
          <t>Yes</t>
        </is>
      </c>
      <c r="G47" s="10" t="n">
        <v>14.99</v>
      </c>
      <c r="H47" s="8">
        <f>IFERROR(DATEDIF(D47,IF(F47="No",E47,TODAY()),"m"),"")</f>
        <v/>
      </c>
      <c r="I47" s="8">
        <f>IF(F47="No",1,0)</f>
        <v/>
      </c>
    </row>
    <row r="48">
      <c r="A48" s="8" t="inlineStr">
        <is>
          <t>Customer 045</t>
        </is>
      </c>
      <c r="B48" s="8" t="inlineStr">
        <is>
          <t>Enterprise</t>
        </is>
      </c>
      <c r="C48" s="8" t="inlineStr">
        <is>
          <t>Organic</t>
        </is>
      </c>
      <c r="D48" s="9">
        <f>DATE(2025,3,1)</f>
        <v/>
      </c>
      <c r="E48" s="8" t="n"/>
      <c r="F48" s="8" t="inlineStr">
        <is>
          <t>Yes</t>
        </is>
      </c>
      <c r="G48" s="10" t="n">
        <v>149</v>
      </c>
      <c r="H48" s="8">
        <f>IFERROR(DATEDIF(D48,IF(F48="No",E48,TODAY()),"m"),"")</f>
        <v/>
      </c>
      <c r="I48" s="8">
        <f>IF(F48="No",1,0)</f>
        <v/>
      </c>
    </row>
    <row r="49">
      <c r="A49" s="8" t="inlineStr">
        <is>
          <t>Customer 046</t>
        </is>
      </c>
      <c r="B49" s="8" t="inlineStr">
        <is>
          <t>Free</t>
        </is>
      </c>
      <c r="C49" s="8" t="inlineStr">
        <is>
          <t>Paid</t>
        </is>
      </c>
      <c r="D49" s="9">
        <f>DATE(2025,4,1)</f>
        <v/>
      </c>
      <c r="E49" s="9">
        <f>EDATE(D49,2)</f>
        <v/>
      </c>
      <c r="F49" s="8" t="inlineStr">
        <is>
          <t>No</t>
        </is>
      </c>
      <c r="G49" s="10" t="n">
        <v>0</v>
      </c>
      <c r="H49" s="8">
        <f>IFERROR(DATEDIF(D49,IF(F49="No",E49,TODAY()),"m"),"")</f>
        <v/>
      </c>
      <c r="I49" s="8">
        <f>IF(F49="No",1,0)</f>
        <v/>
      </c>
    </row>
    <row r="50">
      <c r="A50" s="8" t="inlineStr">
        <is>
          <t>Customer 047</t>
        </is>
      </c>
      <c r="B50" s="8" t="inlineStr">
        <is>
          <t>Pro</t>
        </is>
      </c>
      <c r="C50" s="8" t="inlineStr">
        <is>
          <t>Referral</t>
        </is>
      </c>
      <c r="D50" s="9">
        <f>DATE(2025,5,1)</f>
        <v/>
      </c>
      <c r="E50" s="8" t="n"/>
      <c r="F50" s="8" t="inlineStr">
        <is>
          <t>Yes</t>
        </is>
      </c>
      <c r="G50" s="10" t="n">
        <v>14.99</v>
      </c>
      <c r="H50" s="8">
        <f>IFERROR(DATEDIF(D50,IF(F50="No",E50,TODAY()),"m"),"")</f>
        <v/>
      </c>
      <c r="I50" s="8">
        <f>IF(F50="No",1,0)</f>
        <v/>
      </c>
    </row>
    <row r="51">
      <c r="A51" s="8" t="inlineStr">
        <is>
          <t>Customer 048</t>
        </is>
      </c>
      <c r="B51" s="8" t="inlineStr">
        <is>
          <t>Pro</t>
        </is>
      </c>
      <c r="C51" s="8" t="inlineStr">
        <is>
          <t>Outbound</t>
        </is>
      </c>
      <c r="D51" s="9">
        <f>DATE(2025,6,1)</f>
        <v/>
      </c>
      <c r="E51" s="8" t="n"/>
      <c r="F51" s="8" t="inlineStr">
        <is>
          <t>Yes</t>
        </is>
      </c>
      <c r="G51" s="10" t="n">
        <v>14.99</v>
      </c>
      <c r="H51" s="8">
        <f>IFERROR(DATEDIF(D51,IF(F51="No",E51,TODAY()),"m"),"")</f>
        <v/>
      </c>
      <c r="I51" s="8">
        <f>IF(F51="No",1,0)</f>
        <v/>
      </c>
    </row>
    <row r="52">
      <c r="A52" s="8" t="inlineStr">
        <is>
          <t>Customer 049</t>
        </is>
      </c>
      <c r="B52" s="8" t="inlineStr">
        <is>
          <t>Pro</t>
        </is>
      </c>
      <c r="C52" s="8" t="inlineStr">
        <is>
          <t>Organic</t>
        </is>
      </c>
      <c r="D52" s="9">
        <f>DATE(2025,7,1)</f>
        <v/>
      </c>
      <c r="E52" s="8" t="n"/>
      <c r="F52" s="8" t="inlineStr">
        <is>
          <t>Yes</t>
        </is>
      </c>
      <c r="G52" s="10" t="n">
        <v>14.99</v>
      </c>
      <c r="H52" s="8">
        <f>IFERROR(DATEDIF(D52,IF(F52="No",E52,TODAY()),"m"),"")</f>
        <v/>
      </c>
      <c r="I52" s="8">
        <f>IF(F52="No",1,0)</f>
        <v/>
      </c>
    </row>
    <row r="53">
      <c r="A53" s="8" t="inlineStr">
        <is>
          <t>Customer 050</t>
        </is>
      </c>
      <c r="B53" s="8" t="inlineStr">
        <is>
          <t>Enterprise</t>
        </is>
      </c>
      <c r="C53" s="8" t="inlineStr">
        <is>
          <t>Paid</t>
        </is>
      </c>
      <c r="D53" s="9">
        <f>DATE(2025,8,1)</f>
        <v/>
      </c>
      <c r="E53" s="9">
        <f>EDATE(D53,6)</f>
        <v/>
      </c>
      <c r="F53" s="8" t="inlineStr">
        <is>
          <t>No</t>
        </is>
      </c>
      <c r="G53" s="10" t="n">
        <v>149</v>
      </c>
      <c r="H53" s="8">
        <f>IFERROR(DATEDIF(D53,IF(F53="No",E53,TODAY()),"m"),"")</f>
        <v/>
      </c>
      <c r="I53" s="8">
        <f>IF(F53="No",1,0)</f>
        <v/>
      </c>
    </row>
    <row r="54">
      <c r="A54" s="8" t="inlineStr">
        <is>
          <t>Customer 051</t>
        </is>
      </c>
      <c r="B54" s="8" t="inlineStr">
        <is>
          <t>Free</t>
        </is>
      </c>
      <c r="C54" s="8" t="inlineStr">
        <is>
          <t>Referral</t>
        </is>
      </c>
      <c r="D54" s="9">
        <f>DATE(2025,9,1)</f>
        <v/>
      </c>
      <c r="E54" s="8" t="n"/>
      <c r="F54" s="8" t="inlineStr">
        <is>
          <t>Yes</t>
        </is>
      </c>
      <c r="G54" s="10" t="n">
        <v>0</v>
      </c>
      <c r="H54" s="8">
        <f>IFERROR(DATEDIF(D54,IF(F54="No",E54,TODAY()),"m"),"")</f>
        <v/>
      </c>
      <c r="I54" s="8">
        <f>IF(F54="No",1,0)</f>
        <v/>
      </c>
    </row>
    <row r="55">
      <c r="A55" s="8" t="inlineStr">
        <is>
          <t>Customer 052</t>
        </is>
      </c>
      <c r="B55" s="8" t="inlineStr">
        <is>
          <t>Pro</t>
        </is>
      </c>
      <c r="C55" s="8" t="inlineStr">
        <is>
          <t>Outbound</t>
        </is>
      </c>
      <c r="D55" s="9">
        <f>DATE(2025,10,1)</f>
        <v/>
      </c>
      <c r="E55" s="8" t="n"/>
      <c r="F55" s="8" t="inlineStr">
        <is>
          <t>Yes</t>
        </is>
      </c>
      <c r="G55" s="10" t="n">
        <v>14.99</v>
      </c>
      <c r="H55" s="8">
        <f>IFERROR(DATEDIF(D55,IF(F55="No",E55,TODAY()),"m"),"")</f>
        <v/>
      </c>
      <c r="I55" s="8">
        <f>IF(F55="No",1,0)</f>
        <v/>
      </c>
    </row>
    <row r="56">
      <c r="A56" s="8" t="inlineStr">
        <is>
          <t>Customer 053</t>
        </is>
      </c>
      <c r="B56" s="8" t="inlineStr">
        <is>
          <t>Pro</t>
        </is>
      </c>
      <c r="C56" s="8" t="inlineStr">
        <is>
          <t>Organic</t>
        </is>
      </c>
      <c r="D56" s="9">
        <f>DATE(2025,11,1)</f>
        <v/>
      </c>
      <c r="E56" s="8" t="n"/>
      <c r="F56" s="8" t="inlineStr">
        <is>
          <t>Yes</t>
        </is>
      </c>
      <c r="G56" s="10" t="n">
        <v>14.99</v>
      </c>
      <c r="H56" s="8">
        <f>IFERROR(DATEDIF(D56,IF(F56="No",E56,TODAY()),"m"),"")</f>
        <v/>
      </c>
      <c r="I56" s="8">
        <f>IF(F56="No",1,0)</f>
        <v/>
      </c>
    </row>
    <row r="57">
      <c r="A57" s="8" t="inlineStr">
        <is>
          <t>Customer 054</t>
        </is>
      </c>
      <c r="B57" s="8" t="inlineStr">
        <is>
          <t>Pro</t>
        </is>
      </c>
      <c r="C57" s="8" t="inlineStr">
        <is>
          <t>Paid</t>
        </is>
      </c>
      <c r="D57" s="9">
        <f>DATE(2025,12,1)</f>
        <v/>
      </c>
      <c r="E57" s="8" t="n"/>
      <c r="F57" s="8" t="inlineStr">
        <is>
          <t>Yes</t>
        </is>
      </c>
      <c r="G57" s="10" t="n">
        <v>14.99</v>
      </c>
      <c r="H57" s="8">
        <f>IFERROR(DATEDIF(D57,IF(F57="No",E57,TODAY()),"m"),"")</f>
        <v/>
      </c>
      <c r="I57" s="8">
        <f>IF(F57="No",1,0)</f>
        <v/>
      </c>
    </row>
    <row r="58">
      <c r="A58" s="8" t="inlineStr">
        <is>
          <t>Customer 055</t>
        </is>
      </c>
      <c r="B58" s="8" t="inlineStr">
        <is>
          <t>Enterprise</t>
        </is>
      </c>
      <c r="C58" s="8" t="inlineStr">
        <is>
          <t>Referral</t>
        </is>
      </c>
      <c r="D58" s="9">
        <f>DATE(2025,13,1)</f>
        <v/>
      </c>
      <c r="E58" s="8" t="n"/>
      <c r="F58" s="8" t="inlineStr">
        <is>
          <t>Yes</t>
        </is>
      </c>
      <c r="G58" s="10" t="n">
        <v>149</v>
      </c>
      <c r="H58" s="8">
        <f>IFERROR(DATEDIF(D58,IF(F58="No",E58,TODAY()),"m"),"")</f>
        <v/>
      </c>
      <c r="I58" s="8">
        <f>IF(F58="No",1,0)</f>
        <v/>
      </c>
    </row>
    <row r="59">
      <c r="A59" s="8" t="inlineStr">
        <is>
          <t>Customer 056</t>
        </is>
      </c>
      <c r="B59" s="8" t="inlineStr">
        <is>
          <t>Free</t>
        </is>
      </c>
      <c r="C59" s="8" t="inlineStr">
        <is>
          <t>Outbound</t>
        </is>
      </c>
      <c r="D59" s="9">
        <f>DATE(2025,14,1)</f>
        <v/>
      </c>
      <c r="E59" s="8" t="n"/>
      <c r="F59" s="8" t="inlineStr">
        <is>
          <t>Yes</t>
        </is>
      </c>
      <c r="G59" s="10" t="n">
        <v>0</v>
      </c>
      <c r="H59" s="8">
        <f>IFERROR(DATEDIF(D59,IF(F59="No",E59,TODAY()),"m"),"")</f>
        <v/>
      </c>
      <c r="I59" s="8">
        <f>IF(F59="No",1,0)</f>
        <v/>
      </c>
    </row>
    <row r="60">
      <c r="A60" s="8" t="inlineStr">
        <is>
          <t>Customer 057</t>
        </is>
      </c>
      <c r="B60" s="8" t="inlineStr">
        <is>
          <t>Pro</t>
        </is>
      </c>
      <c r="C60" s="8" t="inlineStr">
        <is>
          <t>Organic</t>
        </is>
      </c>
      <c r="D60" s="9">
        <f>DATE(2025,1,1)</f>
        <v/>
      </c>
      <c r="E60" s="9">
        <f>EDATE(D60,4)</f>
        <v/>
      </c>
      <c r="F60" s="8" t="inlineStr">
        <is>
          <t>No</t>
        </is>
      </c>
      <c r="G60" s="10" t="n">
        <v>14.99</v>
      </c>
      <c r="H60" s="8">
        <f>IFERROR(DATEDIF(D60,IF(F60="No",E60,TODAY()),"m"),"")</f>
        <v/>
      </c>
      <c r="I60" s="8">
        <f>IF(F60="No",1,0)</f>
        <v/>
      </c>
    </row>
    <row r="61">
      <c r="A61" s="8" t="inlineStr">
        <is>
          <t>Customer 058</t>
        </is>
      </c>
      <c r="B61" s="8" t="inlineStr">
        <is>
          <t>Pro</t>
        </is>
      </c>
      <c r="C61" s="8" t="inlineStr">
        <is>
          <t>Paid</t>
        </is>
      </c>
      <c r="D61" s="9">
        <f>DATE(2025,2,1)</f>
        <v/>
      </c>
      <c r="E61" s="8" t="n"/>
      <c r="F61" s="8" t="inlineStr">
        <is>
          <t>Yes</t>
        </is>
      </c>
      <c r="G61" s="10" t="n">
        <v>14.99</v>
      </c>
      <c r="H61" s="8">
        <f>IFERROR(DATEDIF(D61,IF(F61="No",E61,TODAY()),"m"),"")</f>
        <v/>
      </c>
      <c r="I61" s="8">
        <f>IF(F61="No",1,0)</f>
        <v/>
      </c>
    </row>
    <row r="62">
      <c r="A62" s="8" t="inlineStr">
        <is>
          <t>Customer 059</t>
        </is>
      </c>
      <c r="B62" s="8" t="inlineStr">
        <is>
          <t>Pro</t>
        </is>
      </c>
      <c r="C62" s="8" t="inlineStr">
        <is>
          <t>Referral</t>
        </is>
      </c>
      <c r="D62" s="9">
        <f>DATE(2025,3,1)</f>
        <v/>
      </c>
      <c r="E62" s="8" t="n"/>
      <c r="F62" s="8" t="inlineStr">
        <is>
          <t>Yes</t>
        </is>
      </c>
      <c r="G62" s="10" t="n">
        <v>14.99</v>
      </c>
      <c r="H62" s="8">
        <f>IFERROR(DATEDIF(D62,IF(F62="No",E62,TODAY()),"m"),"")</f>
        <v/>
      </c>
      <c r="I62" s="8">
        <f>IF(F62="No",1,0)</f>
        <v/>
      </c>
    </row>
    <row r="63">
      <c r="A63" s="8" t="inlineStr">
        <is>
          <t>Customer 060</t>
        </is>
      </c>
      <c r="B63" s="8" t="inlineStr">
        <is>
          <t>Enterprise</t>
        </is>
      </c>
      <c r="C63" s="8" t="inlineStr">
        <is>
          <t>Outbound</t>
        </is>
      </c>
      <c r="D63" s="9">
        <f>DATE(2025,4,1)</f>
        <v/>
      </c>
      <c r="E63" s="8" t="n"/>
      <c r="F63" s="8" t="inlineStr">
        <is>
          <t>Yes</t>
        </is>
      </c>
      <c r="G63" s="10" t="n">
        <v>149</v>
      </c>
      <c r="H63" s="8">
        <f>IFERROR(DATEDIF(D63,IF(F63="No",E63,TODAY()),"m"),"")</f>
        <v/>
      </c>
      <c r="I63" s="8">
        <f>IF(F63="No",1,0)</f>
        <v/>
      </c>
    </row>
  </sheetData>
  <conditionalFormatting sqref="F4:F63">
    <cfRule type="cellIs" priority="1" operator="equal" dxfId="0">
      <formula>"No"</formula>
    </cfRule>
  </conditionalFormatting>
  <dataValidations count="1">
    <dataValidation sqref="F4:F5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3" customWidth="1" min="4" max="4"/>
    <col width="12" customWidth="1" min="5" max="5"/>
    <col width="11" customWidth="1" min="6" max="6"/>
    <col width="12" customWidth="1" min="7" max="7"/>
  </cols>
  <sheetData>
    <row r="1">
      <c r="A1" s="1" t="inlineStr">
        <is>
          <t>Churn summary</t>
        </is>
      </c>
    </row>
    <row r="3">
      <c r="A3" s="3" t="inlineStr">
        <is>
          <t>Total customers</t>
        </is>
      </c>
      <c r="B3" s="11">
        <f>COUNTA(Customers!A4:A500)-COUNTBLANK(Customers!A4:A500)</f>
        <v/>
      </c>
      <c r="D3" s="3" t="inlineStr">
        <is>
          <t>Churn by plan</t>
        </is>
      </c>
    </row>
    <row r="4" ht="26" customHeight="1">
      <c r="A4" s="3" t="inlineStr">
        <is>
          <t>Active customers</t>
        </is>
      </c>
      <c r="B4" s="11">
        <f>COUNTIF(Customers!F4:F500,"Yes")</f>
        <v/>
      </c>
      <c r="D4" s="7" t="inlineStr">
        <is>
          <t>Plan</t>
        </is>
      </c>
      <c r="E4" s="7" t="inlineStr">
        <is>
          <t>Customers</t>
        </is>
      </c>
      <c r="F4" s="7" t="inlineStr">
        <is>
          <t>Churned</t>
        </is>
      </c>
      <c r="G4" s="7" t="inlineStr">
        <is>
          <t>Churn rate</t>
        </is>
      </c>
    </row>
    <row r="5">
      <c r="A5" s="3" t="inlineStr">
        <is>
          <t>Churned customers</t>
        </is>
      </c>
      <c r="B5" s="11">
        <f>COUNTIF(Customers!F4:F500,"No")</f>
        <v/>
      </c>
      <c r="D5" s="12" t="inlineStr">
        <is>
          <t>Free</t>
        </is>
      </c>
      <c r="E5" s="8">
        <f>COUNTIF(Customers!$B$4:$B$500,D5)</f>
        <v/>
      </c>
      <c r="F5" s="8">
        <f>COUNTIFS(Customers!$B$4:$B$500,D5,Customers!$F$4:$F$500,"No")</f>
        <v/>
      </c>
      <c r="G5" s="13">
        <f>IFERROR(F5/E5,0)</f>
        <v/>
      </c>
    </row>
    <row r="6">
      <c r="A6" s="3" t="inlineStr">
        <is>
          <t>Churn rate</t>
        </is>
      </c>
      <c r="B6" s="13">
        <f>IFERROR(COUNTIF(Customers!F4:F500,"No")/(COUNTIF(Customers!F4:F500,"Yes")+COUNTIF(Customers!F4:F500,"No")),0)</f>
        <v/>
      </c>
      <c r="D6" s="12" t="inlineStr">
        <is>
          <t>Pro</t>
        </is>
      </c>
      <c r="E6" s="8">
        <f>COUNTIF(Customers!$B$4:$B$500,D6)</f>
        <v/>
      </c>
      <c r="F6" s="8">
        <f>COUNTIFS(Customers!$B$4:$B$500,D6,Customers!$F$4:$F$500,"No")</f>
        <v/>
      </c>
      <c r="G6" s="13">
        <f>IFERROR(F6/E6,0)</f>
        <v/>
      </c>
    </row>
    <row r="7">
      <c r="A7" s="3" t="inlineStr">
        <is>
          <t>Retention rate</t>
        </is>
      </c>
      <c r="B7" s="13">
        <f>1-B6</f>
        <v/>
      </c>
      <c r="D7" s="12" t="inlineStr">
        <is>
          <t>Enterprise</t>
        </is>
      </c>
      <c r="E7" s="8">
        <f>COUNTIF(Customers!$B$4:$B$500,D7)</f>
        <v/>
      </c>
      <c r="F7" s="8">
        <f>COUNTIFS(Customers!$B$4:$B$500,D7,Customers!$F$4:$F$500,"No")</f>
        <v/>
      </c>
      <c r="G7" s="13">
        <f>IFERROR(F7/E7,0)</f>
        <v/>
      </c>
    </row>
    <row r="8">
      <c r="A8" s="3" t="inlineStr">
        <is>
          <t>MRR retained</t>
        </is>
      </c>
      <c r="B8" s="10">
        <f>SUMIF(Customers!F4:F500,"Yes",Customers!G4:G500)</f>
        <v/>
      </c>
    </row>
    <row r="9">
      <c r="A9" s="3" t="inlineStr">
        <is>
          <t>MRR lost to churn</t>
        </is>
      </c>
      <c r="B9" s="10">
        <f>SUMIF(Customers!F4:F500,"No",Customers!G4:G500)</f>
        <v/>
      </c>
    </row>
    <row r="10">
      <c r="A10" s="3" t="inlineStr">
        <is>
          <t>Avg tenure (months)</t>
        </is>
      </c>
      <c r="B10" s="14">
        <f>IFERROR(AVERAGE(Customers!H4:H500),0)</f>
        <v/>
      </c>
      <c r="D10" s="3" t="inlineStr">
        <is>
          <t>Churn by channel</t>
        </is>
      </c>
    </row>
    <row r="11" ht="26" customHeight="1">
      <c r="D11" s="7" t="inlineStr">
        <is>
          <t>Channel</t>
        </is>
      </c>
      <c r="E11" s="7" t="inlineStr">
        <is>
          <t>Customers</t>
        </is>
      </c>
      <c r="F11" s="7" t="inlineStr">
        <is>
          <t>Churned</t>
        </is>
      </c>
      <c r="G11" s="7" t="inlineStr">
        <is>
          <t>Churn rate</t>
        </is>
      </c>
    </row>
    <row r="12">
      <c r="D12" s="12" t="inlineStr">
        <is>
          <t>Organic</t>
        </is>
      </c>
      <c r="E12" s="8">
        <f>COUNTIF(Customers!$C$4:$C$500,D12)</f>
        <v/>
      </c>
      <c r="F12" s="8">
        <f>COUNTIFS(Customers!$C$4:$C$500,D12,Customers!$F$4:$F$500,"No")</f>
        <v/>
      </c>
      <c r="G12" s="13">
        <f>IFERROR(F12/E12,0)</f>
        <v/>
      </c>
    </row>
    <row r="13">
      <c r="D13" s="12" t="inlineStr">
        <is>
          <t>Paid</t>
        </is>
      </c>
      <c r="E13" s="8">
        <f>COUNTIF(Customers!$C$4:$C$500,D13)</f>
        <v/>
      </c>
      <c r="F13" s="8">
        <f>COUNTIFS(Customers!$C$4:$C$500,D13,Customers!$F$4:$F$500,"No")</f>
        <v/>
      </c>
      <c r="G13" s="13">
        <f>IFERROR(F13/E13,0)</f>
        <v/>
      </c>
    </row>
    <row r="14">
      <c r="D14" s="12" t="inlineStr">
        <is>
          <t>Referral</t>
        </is>
      </c>
      <c r="E14" s="8">
        <f>COUNTIF(Customers!$C$4:$C$500,D14)</f>
        <v/>
      </c>
      <c r="F14" s="8">
        <f>COUNTIFS(Customers!$C$4:$C$500,D14,Customers!$F$4:$F$500,"No")</f>
        <v/>
      </c>
      <c r="G14" s="13">
        <f>IFERROR(F14/E14,0)</f>
        <v/>
      </c>
    </row>
    <row r="15">
      <c r="D15" s="12" t="inlineStr">
        <is>
          <t>Outbound</t>
        </is>
      </c>
      <c r="E15" s="8">
        <f>COUNTIF(Customers!$C$4:$C$500,D15)</f>
        <v/>
      </c>
      <c r="F15" s="8">
        <f>COUNTIFS(Customers!$C$4:$C$500,D15,Customers!$F$4:$F$500,"No")</f>
        <v/>
      </c>
      <c r="G15" s="13">
        <f>IFERROR(F15/E15,0)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2026-07-26T19:56:22Z</dcterms:created>
  <dcterms:modified xmlns:dcterms="http://purl.org/dc/terms/" xmlns:xsi="http://www.w3.org/2001/XMLSchema-instance" xsi:type="dcterms:W3CDTF">2026-07-26T19:56:23Z</dcterms:modified>
</cp:coreProperties>
</file>