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Gantt" sheetId="2" state="visible" r:id="rId2"/>
    <sheet xmlns:r="http://schemas.openxmlformats.org/officeDocument/2006/relationships" name="Stacked-bar meth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 mmm yyyy"/>
    <numFmt numFmtId="165" formatCode="d"/>
    <numFmt numFmtId="166" formatCode="dd mmm"/>
  </numFmts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color rgb="006B7280"/>
      <sz val="8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12E8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164" fontId="0" fillId="0" borderId="0" pivotButton="0" quotePrefix="0" xfId="0"/>
    <xf numFmtId="0" fontId="5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165" fontId="6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6" fontId="0" fillId="0" borderId="1" pivotButton="0" quotePrefix="0" xfId="0"/>
    <xf numFmtId="9" fontId="0" fillId="0" borderId="1" pivotButton="0" quotePrefix="0" xfId="0"/>
  </cellXfs>
  <cellStyles count="1">
    <cellStyle name="Normal" xfId="0" builtinId="0" hidden="0"/>
  </cellStyles>
  <dxfs count="4">
    <dxf>
      <fill>
        <patternFill patternType="solid">
          <fgColor rgb="0022C55E"/>
        </patternFill>
      </fill>
    </dxf>
    <dxf>
      <fill>
        <patternFill patternType="solid">
          <fgColor rgb="00C7D2FE"/>
        </patternFill>
      </fill>
    </dxf>
    <dxf>
      <fill>
        <patternFill patternType="solid">
          <fgColor rgb="00FCA5A5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Project timeline</a:t>
            </a:r>
          </a:p>
        </rich>
      </tx>
    </title>
    <plotArea>
      <barChart>
        <barDir val="bar"/>
        <grouping val="stacked"/>
        <ser>
          <idx val="0"/>
          <order val="0"/>
          <tx>
            <strRef>
              <f>'Stacked-bar method'!C4</f>
            </strRef>
          </tx>
          <spPr>
            <a:noFill xmlns:a="http://schemas.openxmlformats.org/drawingml/2006/main"/>
            <a:ln xmlns:a="http://schemas.openxmlformats.org/drawingml/2006/main">
              <a:prstDash val="solid"/>
            </a:ln>
          </spPr>
          <cat>
            <numRef>
              <f>'Stacked-bar method'!$A$5:$A$12</f>
            </numRef>
          </cat>
          <val>
            <numRef>
              <f>'Stacked-bar method'!$C$5:$C$12</f>
            </numRef>
          </val>
        </ser>
        <ser>
          <idx val="1"/>
          <order val="1"/>
          <tx>
            <strRef>
              <f>'Stacked-bar method'!D4</f>
            </strRef>
          </tx>
          <spPr>
            <a:ln xmlns:a="http://schemas.openxmlformats.org/drawingml/2006/main">
              <a:prstDash val="solid"/>
            </a:ln>
          </spPr>
          <cat>
            <numRef>
              <f>'Stacked-bar method'!$A$5:$A$12</f>
            </numRef>
          </cat>
          <val>
            <numRef>
              <f>'Stacked-bar method'!$D$5:$D$12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gantt-chart-in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Excel Gantt Chart Template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A conditional-formatting Gantt that draws itself from Start and End dates.</t>
        </is>
      </c>
    </row>
    <row r="7">
      <c r="B7" s="4" t="inlineStr">
        <is>
          <t>•  Auto % complete, days remaining and an at-risk flag.</t>
        </is>
      </c>
    </row>
    <row r="8">
      <c r="B8" s="4" t="inlineStr">
        <is>
          <t>•  A second sheet with the stacked-bar-chart method for printable output.</t>
        </is>
      </c>
    </row>
    <row r="10">
      <c r="B10" s="3" t="inlineStr">
        <is>
          <t>How to use it</t>
        </is>
      </c>
    </row>
    <row r="11">
      <c r="B11" s="4" t="inlineStr">
        <is>
          <t>1.  Set the timeline start date in B2 of the Gantt sheet.</t>
        </is>
      </c>
    </row>
    <row r="12">
      <c r="B12" s="4" t="inlineStr">
        <is>
          <t>2.  Enter your tasks, owners, start and end dates and % complete.</t>
        </is>
      </c>
    </row>
    <row r="13">
      <c r="B13" s="4" t="inlineStr">
        <is>
          <t>3.  The bars redraw automatically — no manual formatting.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https://www.datahubpro.co.uk/tutorials/gantt-chart-in-excel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P12"/>
  <sheetViews>
    <sheetView workbookViewId="0">
      <pane xSplit="7" ySplit="4" topLeftCell="H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2" customWidth="1" min="2" max="2"/>
    <col width="11" customWidth="1" min="3" max="3"/>
    <col width="11" customWidth="1" min="4" max="4"/>
    <col width="7" customWidth="1" min="5" max="5"/>
    <col width="8" customWidth="1" min="6" max="6"/>
    <col width="13" customWidth="1" min="7" max="7"/>
    <col width="3.1" customWidth="1" min="8" max="8"/>
    <col width="3.1" customWidth="1" min="9" max="9"/>
    <col width="3.1" customWidth="1" min="10" max="10"/>
    <col width="3.1" customWidth="1" min="11" max="11"/>
    <col width="3.1" customWidth="1" min="12" max="12"/>
    <col width="3.1" customWidth="1" min="13" max="13"/>
    <col width="3.1" customWidth="1" min="14" max="14"/>
    <col width="3.1" customWidth="1" min="15" max="15"/>
    <col width="3.1" customWidth="1" min="16" max="16"/>
    <col width="3.1" customWidth="1" min="17" max="17"/>
    <col width="3.1" customWidth="1" min="18" max="18"/>
    <col width="3.1" customWidth="1" min="19" max="19"/>
    <col width="3.1" customWidth="1" min="20" max="20"/>
    <col width="3.1" customWidth="1" min="21" max="21"/>
    <col width="3.1" customWidth="1" min="22" max="22"/>
    <col width="3.1" customWidth="1" min="23" max="23"/>
    <col width="3.1" customWidth="1" min="24" max="24"/>
    <col width="3.1" customWidth="1" min="25" max="25"/>
    <col width="3.1" customWidth="1" min="26" max="26"/>
    <col width="3.1" customWidth="1" min="27" max="27"/>
    <col width="3.1" customWidth="1" min="28" max="28"/>
    <col width="3.1" customWidth="1" min="29" max="29"/>
    <col width="3.1" customWidth="1" min="30" max="30"/>
    <col width="3.1" customWidth="1" min="31" max="31"/>
    <col width="3.1" customWidth="1" min="32" max="32"/>
    <col width="3.1" customWidth="1" min="33" max="33"/>
    <col width="3.1" customWidth="1" min="34" max="34"/>
    <col width="3.1" customWidth="1" min="35" max="35"/>
    <col width="3.1" customWidth="1" min="36" max="36"/>
    <col width="3.1" customWidth="1" min="37" max="37"/>
    <col width="3.1" customWidth="1" min="38" max="38"/>
    <col width="3.1" customWidth="1" min="39" max="39"/>
    <col width="3.1" customWidth="1" min="40" max="40"/>
    <col width="3.1" customWidth="1" min="41" max="41"/>
    <col width="3.1" customWidth="1" min="42" max="42"/>
  </cols>
  <sheetData>
    <row r="1">
      <c r="A1" s="1" t="inlineStr">
        <is>
          <t>Project Gantt chart</t>
        </is>
      </c>
    </row>
    <row r="2">
      <c r="A2" s="3" t="inlineStr">
        <is>
          <t>Timeline starts:</t>
        </is>
      </c>
      <c r="B2" s="7">
        <f>DATE(2026,8,3)</f>
        <v/>
      </c>
      <c r="D2" s="2" t="inlineStr">
        <is>
          <t>Each column = 1 day. Bars are drawn by conditional formatting.</t>
        </is>
      </c>
    </row>
    <row r="3">
      <c r="H3" s="8">
        <f>TEXT($B$2+0,"ddd")</f>
        <v/>
      </c>
      <c r="I3" s="8">
        <f>TEXT($B$2+1,"ddd")</f>
        <v/>
      </c>
      <c r="J3" s="8">
        <f>TEXT($B$2+2,"ddd")</f>
        <v/>
      </c>
      <c r="K3" s="8">
        <f>TEXT($B$2+3,"ddd")</f>
        <v/>
      </c>
      <c r="L3" s="8">
        <f>TEXT($B$2+4,"ddd")</f>
        <v/>
      </c>
      <c r="M3" s="8">
        <f>TEXT($B$2+5,"ddd")</f>
        <v/>
      </c>
      <c r="N3" s="8">
        <f>TEXT($B$2+6,"ddd")</f>
        <v/>
      </c>
      <c r="O3" s="8">
        <f>TEXT($B$2+7,"ddd")</f>
        <v/>
      </c>
      <c r="P3" s="8">
        <f>TEXT($B$2+8,"ddd")</f>
        <v/>
      </c>
      <c r="Q3" s="8">
        <f>TEXT($B$2+9,"ddd")</f>
        <v/>
      </c>
      <c r="R3" s="8">
        <f>TEXT($B$2+10,"ddd")</f>
        <v/>
      </c>
      <c r="S3" s="8">
        <f>TEXT($B$2+11,"ddd")</f>
        <v/>
      </c>
      <c r="T3" s="8">
        <f>TEXT($B$2+12,"ddd")</f>
        <v/>
      </c>
      <c r="U3" s="8">
        <f>TEXT($B$2+13,"ddd")</f>
        <v/>
      </c>
      <c r="V3" s="8">
        <f>TEXT($B$2+14,"ddd")</f>
        <v/>
      </c>
      <c r="W3" s="8">
        <f>TEXT($B$2+15,"ddd")</f>
        <v/>
      </c>
      <c r="X3" s="8">
        <f>TEXT($B$2+16,"ddd")</f>
        <v/>
      </c>
      <c r="Y3" s="8">
        <f>TEXT($B$2+17,"ddd")</f>
        <v/>
      </c>
      <c r="Z3" s="8">
        <f>TEXT($B$2+18,"ddd")</f>
        <v/>
      </c>
      <c r="AA3" s="8">
        <f>TEXT($B$2+19,"ddd")</f>
        <v/>
      </c>
      <c r="AB3" s="8">
        <f>TEXT($B$2+20,"ddd")</f>
        <v/>
      </c>
      <c r="AC3" s="8">
        <f>TEXT($B$2+21,"ddd")</f>
        <v/>
      </c>
      <c r="AD3" s="8">
        <f>TEXT($B$2+22,"ddd")</f>
        <v/>
      </c>
      <c r="AE3" s="8">
        <f>TEXT($B$2+23,"ddd")</f>
        <v/>
      </c>
      <c r="AF3" s="8">
        <f>TEXT($B$2+24,"ddd")</f>
        <v/>
      </c>
      <c r="AG3" s="8">
        <f>TEXT($B$2+25,"ddd")</f>
        <v/>
      </c>
      <c r="AH3" s="8">
        <f>TEXT($B$2+26,"ddd")</f>
        <v/>
      </c>
      <c r="AI3" s="8">
        <f>TEXT($B$2+27,"ddd")</f>
        <v/>
      </c>
      <c r="AJ3" s="8">
        <f>TEXT($B$2+28,"ddd")</f>
        <v/>
      </c>
      <c r="AK3" s="8">
        <f>TEXT($B$2+29,"ddd")</f>
        <v/>
      </c>
      <c r="AL3" s="8">
        <f>TEXT($B$2+30,"ddd")</f>
        <v/>
      </c>
      <c r="AM3" s="8">
        <f>TEXT($B$2+31,"ddd")</f>
        <v/>
      </c>
      <c r="AN3" s="8">
        <f>TEXT($B$2+32,"ddd")</f>
        <v/>
      </c>
      <c r="AO3" s="8">
        <f>TEXT($B$2+33,"ddd")</f>
        <v/>
      </c>
      <c r="AP3" s="8">
        <f>TEXT($B$2+34,"ddd")</f>
        <v/>
      </c>
    </row>
    <row r="4" ht="26" customHeight="1">
      <c r="A4" s="9" t="inlineStr">
        <is>
          <t>Task</t>
        </is>
      </c>
      <c r="B4" s="9" t="inlineStr">
        <is>
          <t>Owner</t>
        </is>
      </c>
      <c r="C4" s="9" t="inlineStr">
        <is>
          <t>Start</t>
        </is>
      </c>
      <c r="D4" s="9" t="inlineStr">
        <is>
          <t>End</t>
        </is>
      </c>
      <c r="E4" s="9" t="inlineStr">
        <is>
          <t>Days</t>
        </is>
      </c>
      <c r="F4" s="9" t="inlineStr">
        <is>
          <t>% done</t>
        </is>
      </c>
      <c r="G4" s="9" t="inlineStr">
        <is>
          <t>Status</t>
        </is>
      </c>
      <c r="H4" s="10">
        <f>$B$2+0</f>
        <v/>
      </c>
      <c r="I4" s="10">
        <f>$B$2+1</f>
        <v/>
      </c>
      <c r="J4" s="10">
        <f>$B$2+2</f>
        <v/>
      </c>
      <c r="K4" s="10">
        <f>$B$2+3</f>
        <v/>
      </c>
      <c r="L4" s="10">
        <f>$B$2+4</f>
        <v/>
      </c>
      <c r="M4" s="10">
        <f>$B$2+5</f>
        <v/>
      </c>
      <c r="N4" s="10">
        <f>$B$2+6</f>
        <v/>
      </c>
      <c r="O4" s="10">
        <f>$B$2+7</f>
        <v/>
      </c>
      <c r="P4" s="10">
        <f>$B$2+8</f>
        <v/>
      </c>
      <c r="Q4" s="10">
        <f>$B$2+9</f>
        <v/>
      </c>
      <c r="R4" s="10">
        <f>$B$2+10</f>
        <v/>
      </c>
      <c r="S4" s="10">
        <f>$B$2+11</f>
        <v/>
      </c>
      <c r="T4" s="10">
        <f>$B$2+12</f>
        <v/>
      </c>
      <c r="U4" s="10">
        <f>$B$2+13</f>
        <v/>
      </c>
      <c r="V4" s="10">
        <f>$B$2+14</f>
        <v/>
      </c>
      <c r="W4" s="10">
        <f>$B$2+15</f>
        <v/>
      </c>
      <c r="X4" s="10">
        <f>$B$2+16</f>
        <v/>
      </c>
      <c r="Y4" s="10">
        <f>$B$2+17</f>
        <v/>
      </c>
      <c r="Z4" s="10">
        <f>$B$2+18</f>
        <v/>
      </c>
      <c r="AA4" s="10">
        <f>$B$2+19</f>
        <v/>
      </c>
      <c r="AB4" s="10">
        <f>$B$2+20</f>
        <v/>
      </c>
      <c r="AC4" s="10">
        <f>$B$2+21</f>
        <v/>
      </c>
      <c r="AD4" s="10">
        <f>$B$2+22</f>
        <v/>
      </c>
      <c r="AE4" s="10">
        <f>$B$2+23</f>
        <v/>
      </c>
      <c r="AF4" s="10">
        <f>$B$2+24</f>
        <v/>
      </c>
      <c r="AG4" s="10">
        <f>$B$2+25</f>
        <v/>
      </c>
      <c r="AH4" s="10">
        <f>$B$2+26</f>
        <v/>
      </c>
      <c r="AI4" s="10">
        <f>$B$2+27</f>
        <v/>
      </c>
      <c r="AJ4" s="10">
        <f>$B$2+28</f>
        <v/>
      </c>
      <c r="AK4" s="10">
        <f>$B$2+29</f>
        <v/>
      </c>
      <c r="AL4" s="10">
        <f>$B$2+30</f>
        <v/>
      </c>
      <c r="AM4" s="10">
        <f>$B$2+31</f>
        <v/>
      </c>
      <c r="AN4" s="10">
        <f>$B$2+32</f>
        <v/>
      </c>
      <c r="AO4" s="10">
        <f>$B$2+33</f>
        <v/>
      </c>
      <c r="AP4" s="10">
        <f>$B$2+34</f>
        <v/>
      </c>
    </row>
    <row r="5">
      <c r="A5" s="11" t="inlineStr">
        <is>
          <t>Discovery &amp; requirements</t>
        </is>
      </c>
      <c r="B5" s="11" t="inlineStr">
        <is>
          <t>Aisha</t>
        </is>
      </c>
      <c r="C5" s="12">
        <f>$B$2+0</f>
        <v/>
      </c>
      <c r="D5" s="12">
        <f>$B$2+6</f>
        <v/>
      </c>
      <c r="E5" s="11">
        <f>D5-C5+1</f>
        <v/>
      </c>
      <c r="F5" s="13" t="n">
        <v>1</v>
      </c>
      <c r="G5" s="11">
        <f>IF(F5&gt;=1,"Complete",IF(TODAY()&gt;D5,"OVERDUE",IF(TODAY()&gt;=C5,"In progress","Not started")))</f>
        <v/>
      </c>
    </row>
    <row r="6">
      <c r="A6" s="11" t="inlineStr">
        <is>
          <t>Data audit</t>
        </is>
      </c>
      <c r="B6" s="11" t="inlineStr">
        <is>
          <t>Tom</t>
        </is>
      </c>
      <c r="C6" s="12">
        <f>$B$2+4</f>
        <v/>
      </c>
      <c r="D6" s="12">
        <f>$B$2+11</f>
        <v/>
      </c>
      <c r="E6" s="11">
        <f>D6-C6+1</f>
        <v/>
      </c>
      <c r="F6" s="13" t="n">
        <v>0.85</v>
      </c>
      <c r="G6" s="11">
        <f>IF(F6&gt;=1,"Complete",IF(TODAY()&gt;D6,"OVERDUE",IF(TODAY()&gt;=C6,"In progress","Not started")))</f>
        <v/>
      </c>
    </row>
    <row r="7">
      <c r="A7" s="11" t="inlineStr">
        <is>
          <t>Warehouse schema</t>
        </is>
      </c>
      <c r="B7" s="11" t="inlineStr">
        <is>
          <t>Tom</t>
        </is>
      </c>
      <c r="C7" s="12">
        <f>$B$2+10</f>
        <v/>
      </c>
      <c r="D7" s="12">
        <f>$B$2+20</f>
        <v/>
      </c>
      <c r="E7" s="11">
        <f>D7-C7+1</f>
        <v/>
      </c>
      <c r="F7" s="13" t="n">
        <v>0.6</v>
      </c>
      <c r="G7" s="11">
        <f>IF(F7&gt;=1,"Complete",IF(TODAY()&gt;D7,"OVERDUE",IF(TODAY()&gt;=C7,"In progress","Not started")))</f>
        <v/>
      </c>
    </row>
    <row r="8">
      <c r="A8" s="11" t="inlineStr">
        <is>
          <t>Dashboard design</t>
        </is>
      </c>
      <c r="B8" s="11" t="inlineStr">
        <is>
          <t>Priya</t>
        </is>
      </c>
      <c r="C8" s="12">
        <f>$B$2+12</f>
        <v/>
      </c>
      <c r="D8" s="12">
        <f>$B$2+22</f>
        <v/>
      </c>
      <c r="E8" s="11">
        <f>D8-C8+1</f>
        <v/>
      </c>
      <c r="F8" s="13" t="n">
        <v>0.45</v>
      </c>
      <c r="G8" s="11">
        <f>IF(F8&gt;=1,"Complete",IF(TODAY()&gt;D8,"OVERDUE",IF(TODAY()&gt;=C8,"In progress","Not started")))</f>
        <v/>
      </c>
    </row>
    <row r="9">
      <c r="A9" s="11" t="inlineStr">
        <is>
          <t>Build — phase 1</t>
        </is>
      </c>
      <c r="B9" s="11" t="inlineStr">
        <is>
          <t>Dev team</t>
        </is>
      </c>
      <c r="C9" s="12">
        <f>$B$2+18</f>
        <v/>
      </c>
      <c r="D9" s="12">
        <f>$B$2+29</f>
        <v/>
      </c>
      <c r="E9" s="11">
        <f>D9-C9+1</f>
        <v/>
      </c>
      <c r="F9" s="13" t="n">
        <v>0.2</v>
      </c>
      <c r="G9" s="11">
        <f>IF(F9&gt;=1,"Complete",IF(TODAY()&gt;D9,"OVERDUE",IF(TODAY()&gt;=C9,"In progress","Not started")))</f>
        <v/>
      </c>
    </row>
    <row r="10">
      <c r="A10" s="11" t="inlineStr">
        <is>
          <t>Build — phase 2</t>
        </is>
      </c>
      <c r="B10" s="11" t="inlineStr">
        <is>
          <t>Dev team</t>
        </is>
      </c>
      <c r="C10" s="12">
        <f>$B$2+26</f>
        <v/>
      </c>
      <c r="D10" s="12">
        <f>$B$2+34</f>
        <v/>
      </c>
      <c r="E10" s="11">
        <f>D10-C10+1</f>
        <v/>
      </c>
      <c r="F10" s="13" t="n">
        <v>0</v>
      </c>
      <c r="G10" s="11">
        <f>IF(F10&gt;=1,"Complete",IF(TODAY()&gt;D10,"OVERDUE",IF(TODAY()&gt;=C10,"In progress","Not started")))</f>
        <v/>
      </c>
    </row>
    <row r="11">
      <c r="A11" s="11" t="inlineStr">
        <is>
          <t>UAT</t>
        </is>
      </c>
      <c r="B11" s="11" t="inlineStr">
        <is>
          <t>Aisha</t>
        </is>
      </c>
      <c r="C11" s="12">
        <f>$B$2+30</f>
        <v/>
      </c>
      <c r="D11" s="12">
        <f>$B$2+34</f>
        <v/>
      </c>
      <c r="E11" s="11">
        <f>D11-C11+1</f>
        <v/>
      </c>
      <c r="F11" s="13" t="n">
        <v>0</v>
      </c>
      <c r="G11" s="11">
        <f>IF(F11&gt;=1,"Complete",IF(TODAY()&gt;D11,"OVERDUE",IF(TODAY()&gt;=C11,"In progress","Not started")))</f>
        <v/>
      </c>
    </row>
    <row r="12">
      <c r="A12" s="11" t="inlineStr">
        <is>
          <t>Training &amp; handover</t>
        </is>
      </c>
      <c r="B12" s="11" t="inlineStr">
        <is>
          <t>Priya</t>
        </is>
      </c>
      <c r="C12" s="12">
        <f>$B$2+32</f>
        <v/>
      </c>
      <c r="D12" s="12">
        <f>$B$2+34</f>
        <v/>
      </c>
      <c r="E12" s="11">
        <f>D12-C12+1</f>
        <v/>
      </c>
      <c r="F12" s="13" t="n">
        <v>0</v>
      </c>
      <c r="G12" s="11">
        <f>IF(F12&gt;=1,"Complete",IF(TODAY()&gt;D12,"OVERDUE",IF(TODAY()&gt;=C12,"In progress","Not started")))</f>
        <v/>
      </c>
    </row>
  </sheetData>
  <conditionalFormatting sqref="H5:AP12">
    <cfRule type="expression" priority="1" dxfId="0" stopIfTrue="0">
      <formula>AND(H$4&gt;=$C5,H$4&lt;=$D5,H$4&lt;$C5+($D5-$C5+1)*$F5)</formula>
    </cfRule>
    <cfRule type="expression" priority="2" dxfId="1" stopIfTrue="0">
      <formula>AND(H$4&gt;=$C5,H$4&lt;=$D5)</formula>
    </cfRule>
    <cfRule type="expression" priority="3" dxfId="2" stopIfTrue="0">
      <formula>H$4=TODAY()</formula>
    </cfRule>
  </conditionalFormatting>
  <conditionalFormatting sqref="G5:G12">
    <cfRule type="cellIs" priority="4" operator="equal" dxfId="3">
      <formula>"OVERDUE"</formula>
    </cfRule>
  </conditionalFormatting>
  <conditionalFormatting sqref="F5:F12">
    <cfRule type="dataBar" priority="5">
      <dataBar>
        <cfvo type="num" val="0"/>
        <cfvo type="num" val="1"/>
        <color rgb="00A855F7"/>
      </dataBar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5" customWidth="1" min="3" max="3"/>
    <col width="16" customWidth="1" min="4" max="4"/>
  </cols>
  <sheetData>
    <row r="1">
      <c r="A1" s="1" t="inlineStr">
        <is>
          <t>Gantt via stacked bar chart (printable)</t>
        </is>
      </c>
    </row>
    <row r="2">
      <c r="A2" s="2" t="inlineStr">
        <is>
          <t>Chart a hidden 'offset' series plus a 'duration' series; hide the offset.</t>
        </is>
      </c>
    </row>
    <row r="4" ht="26" customHeight="1">
      <c r="A4" s="9" t="inlineStr">
        <is>
          <t>Task</t>
        </is>
      </c>
      <c r="B4" s="9" t="inlineStr">
        <is>
          <t>Start</t>
        </is>
      </c>
      <c r="C4" s="9" t="inlineStr">
        <is>
          <t>Offset (days)</t>
        </is>
      </c>
      <c r="D4" s="9" t="inlineStr">
        <is>
          <t>Duration (days)</t>
        </is>
      </c>
    </row>
    <row r="5">
      <c r="A5" s="11" t="inlineStr">
        <is>
          <t>Discovery &amp; requirements</t>
        </is>
      </c>
      <c r="B5" s="12">
        <f>Gantt!C5</f>
        <v/>
      </c>
      <c r="C5" s="11">
        <f>B5-MIN($B$5:$B$12)</f>
        <v/>
      </c>
      <c r="D5" s="11">
        <f>Gantt!E5</f>
        <v/>
      </c>
    </row>
    <row r="6">
      <c r="A6" s="11" t="inlineStr">
        <is>
          <t>Data audit</t>
        </is>
      </c>
      <c r="B6" s="12">
        <f>Gantt!C6</f>
        <v/>
      </c>
      <c r="C6" s="11">
        <f>B6-MIN($B$5:$B$12)</f>
        <v/>
      </c>
      <c r="D6" s="11">
        <f>Gantt!E6</f>
        <v/>
      </c>
    </row>
    <row r="7">
      <c r="A7" s="11" t="inlineStr">
        <is>
          <t>Warehouse schema</t>
        </is>
      </c>
      <c r="B7" s="12">
        <f>Gantt!C7</f>
        <v/>
      </c>
      <c r="C7" s="11">
        <f>B7-MIN($B$5:$B$12)</f>
        <v/>
      </c>
      <c r="D7" s="11">
        <f>Gantt!E7</f>
        <v/>
      </c>
    </row>
    <row r="8">
      <c r="A8" s="11" t="inlineStr">
        <is>
          <t>Dashboard design</t>
        </is>
      </c>
      <c r="B8" s="12">
        <f>Gantt!C8</f>
        <v/>
      </c>
      <c r="C8" s="11">
        <f>B8-MIN($B$5:$B$12)</f>
        <v/>
      </c>
      <c r="D8" s="11">
        <f>Gantt!E8</f>
        <v/>
      </c>
    </row>
    <row r="9">
      <c r="A9" s="11" t="inlineStr">
        <is>
          <t>Build — phase 1</t>
        </is>
      </c>
      <c r="B9" s="12">
        <f>Gantt!C9</f>
        <v/>
      </c>
      <c r="C9" s="11">
        <f>B9-MIN($B$5:$B$12)</f>
        <v/>
      </c>
      <c r="D9" s="11">
        <f>Gantt!E9</f>
        <v/>
      </c>
    </row>
    <row r="10">
      <c r="A10" s="11" t="inlineStr">
        <is>
          <t>Build — phase 2</t>
        </is>
      </c>
      <c r="B10" s="12">
        <f>Gantt!C10</f>
        <v/>
      </c>
      <c r="C10" s="11">
        <f>B10-MIN($B$5:$B$12)</f>
        <v/>
      </c>
      <c r="D10" s="11">
        <f>Gantt!E10</f>
        <v/>
      </c>
    </row>
    <row r="11">
      <c r="A11" s="11" t="inlineStr">
        <is>
          <t>UAT</t>
        </is>
      </c>
      <c r="B11" s="12">
        <f>Gantt!C11</f>
        <v/>
      </c>
      <c r="C11" s="11">
        <f>B11-MIN($B$5:$B$12)</f>
        <v/>
      </c>
      <c r="D11" s="11">
        <f>Gantt!E11</f>
        <v/>
      </c>
    </row>
    <row r="12">
      <c r="A12" s="11" t="inlineStr">
        <is>
          <t>Training &amp; handover</t>
        </is>
      </c>
      <c r="B12" s="12">
        <f>Gantt!C12</f>
        <v/>
      </c>
      <c r="C12" s="11">
        <f>B12-MIN($B$5:$B$12)</f>
        <v/>
      </c>
      <c r="D12" s="11">
        <f>Gantt!E12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2026-07-26T19:56:22Z</dcterms:created>
  <dcterms:modified xmlns:dcterms="http://purl.org/dc/terms/" xmlns:xsi="http://www.w3.org/2001/XMLSchema-instance" xsi:type="dcterms:W3CDTF">2026-07-26T19:56:22Z</dcterms:modified>
</cp:coreProperties>
</file>