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Model" sheetId="2" state="visible" r:id="rId2"/>
    <sheet xmlns:r="http://schemas.openxmlformats.org/officeDocument/2006/relationships" name="1-variable" sheetId="3" state="visible" r:id="rId3"/>
    <sheet xmlns:r="http://schemas.openxmlformats.org/officeDocument/2006/relationships" name="2-variable" sheetId="4" state="visible" r:id="rId4"/>
    <sheet xmlns:r="http://schemas.openxmlformats.org/officeDocument/2006/relationships" name="Tornado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£#,##0.00"/>
    <numFmt numFmtId="165" formatCode="£#,##0"/>
    <numFmt numFmtId="166" formatCode="£#,##0;[Red]-£#,##0"/>
    <numFmt numFmtId="167" formatCode="0.0%;[Red]-0.0%"/>
  </numFmts>
  <fonts count="7">
    <font>
      <name val="Calibri"/>
      <family val="2"/>
      <color theme="1"/>
      <sz val="11"/>
      <scheme val="minor"/>
    </font>
    <font>
      <b val="1"/>
      <color rgb="001F2937"/>
      <sz val="16"/>
    </font>
    <font>
      <color rgb="006B7280"/>
      <sz val="10"/>
    </font>
    <font>
      <b val="1"/>
    </font>
    <font>
      <color rgb="002563EB"/>
      <sz val="10"/>
      <u val="single"/>
    </font>
    <font>
      <b val="1"/>
      <sz val="13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DBEAFE"/>
      </patternFill>
    </fill>
    <fill>
      <patternFill patternType="solid">
        <fgColor rgb="00312E81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0" borderId="0" pivotButton="0" quotePrefix="0" xfId="0"/>
    <xf numFmtId="0" fontId="4" fillId="0" borderId="0" applyAlignment="1" pivotButton="0" quotePrefix="0" xfId="0">
      <alignment wrapText="1"/>
    </xf>
    <xf numFmtId="3" fontId="0" fillId="2" borderId="1" pivotButton="0" quotePrefix="0" xfId="0"/>
    <xf numFmtId="164" fontId="0" fillId="2" borderId="1" pivotButton="0" quotePrefix="0" xfId="0"/>
    <xf numFmtId="165" fontId="0" fillId="2" borderId="1" pivotButton="0" quotePrefix="0" xfId="0"/>
    <xf numFmtId="166" fontId="5" fillId="0" borderId="1" pivotButton="0" quotePrefix="0" xfId="0"/>
    <xf numFmtId="0" fontId="6" fillId="3" borderId="1" applyAlignment="1" pivotButton="0" quotePrefix="0" xfId="0">
      <alignment horizontal="center" vertical="center" wrapText="1"/>
    </xf>
    <xf numFmtId="165" fontId="0" fillId="0" borderId="1" pivotButton="0" quotePrefix="0" xfId="0"/>
    <xf numFmtId="166" fontId="0" fillId="0" borderId="1" pivotButton="0" quotePrefix="0" xfId="0"/>
    <xf numFmtId="167" fontId="0" fillId="0" borderId="1" pivotButton="0" quotePrefix="0" xfId="0"/>
    <xf numFmtId="3" fontId="6" fillId="3" borderId="1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1" pivotButton="0" quotePrefix="0" xfId="0"/>
    <xf numFmtId="165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datahubpro.co.uk/tutorials/sensitivity-analysis-excel" TargetMode="External" Id="rId1"/><Relationship Type="http://schemas.openxmlformats.org/officeDocument/2006/relationships/hyperlink" Target="https://www.datahubpro.co.uk/try" TargetMode="External" Id="rId2"/><Relationship Type="http://schemas.openxmlformats.org/officeDocument/2006/relationships/hyperlink" Target="https://www.datahubpro.co.uk/templates/" TargetMode="Externa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96" customWidth="1" min="2" max="2"/>
  </cols>
  <sheetData>
    <row r="2">
      <c r="B2" s="1" t="inlineStr">
        <is>
          <t>Sensitivity Analysis Template (Data Tables)</t>
        </is>
      </c>
    </row>
    <row r="3">
      <c r="B3" s="2" t="inlineStr">
        <is>
          <t>Free template from DataHub Pro — use it, edit it, share it. No attribution required.</t>
        </is>
      </c>
    </row>
    <row r="5">
      <c r="B5" s="3" t="inlineStr">
        <is>
          <t>What this workbook does</t>
        </is>
      </c>
    </row>
    <row r="6">
      <c r="B6" s="4" t="inlineStr">
        <is>
          <t>•  A one-variable and a two-variable sensitivity grid built with live formulas.</t>
        </is>
      </c>
    </row>
    <row r="7">
      <c r="B7" s="4" t="inlineStr">
        <is>
          <t>•  A tornado chart ranking which input moves the answer most.</t>
        </is>
      </c>
    </row>
    <row r="8">
      <c r="B8" s="4" t="inlineStr">
        <is>
          <t>•  Works without Excel's What-If Data Table feature, so it survives Google Sheets.</t>
        </is>
      </c>
    </row>
    <row r="10">
      <c r="B10" s="3" t="inlineStr">
        <is>
          <t>How to use it</t>
        </is>
      </c>
    </row>
    <row r="11">
      <c r="B11" s="4" t="inlineStr">
        <is>
          <t>1.  Set your base-case inputs on the Model sheet.</t>
        </is>
      </c>
    </row>
    <row r="12">
      <c r="B12" s="4" t="inlineStr">
        <is>
          <t>2.  The grids recalculate directly — no Data Table setup needed.</t>
        </is>
      </c>
    </row>
    <row r="13">
      <c r="B13" s="4" t="inlineStr">
        <is>
          <t>3.  The tornado sheet shows the swing from a ±20% move in each input.</t>
        </is>
      </c>
    </row>
    <row r="16">
      <c r="B16" s="3" t="inlineStr">
        <is>
          <t>Step-by-step guide for this template</t>
        </is>
      </c>
    </row>
    <row r="17">
      <c r="B17" s="5" t="inlineStr">
        <is>
          <t>https://www.datahubpro.co.uk/tutorials/sensitivity-analysis-excel</t>
        </is>
      </c>
    </row>
    <row r="19">
      <c r="B19" s="3" t="inlineStr">
        <is>
          <t>Skip the formulas entirely</t>
        </is>
      </c>
    </row>
    <row r="20">
      <c r="B20" s="6" t="inlineStr">
        <is>
          <t>Upload this file to DataHub Pro and get the dashboard, forecast and written analysis in about 60 seconds — https://www.datahubpro.co.uk/try</t>
        </is>
      </c>
    </row>
    <row r="22">
      <c r="B22" s="5" t="inlineStr">
        <is>
          <t>More free templates: https://www.datahubpro.co.uk/templates/</t>
        </is>
      </c>
    </row>
  </sheetData>
  <hyperlinks>
    <hyperlink xmlns:r="http://schemas.openxmlformats.org/officeDocument/2006/relationships" ref="B17" r:id="rId1"/>
    <hyperlink xmlns:r="http://schemas.openxmlformats.org/officeDocument/2006/relationships" ref="B20" r:id="rId2"/>
    <hyperlink xmlns:r="http://schemas.openxmlformats.org/officeDocument/2006/relationships" ref="B22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s="1" t="inlineStr">
        <is>
          <t>Base case</t>
        </is>
      </c>
    </row>
    <row r="3">
      <c r="A3" s="3" t="inlineStr">
        <is>
          <t>Units</t>
        </is>
      </c>
      <c r="B3" s="7" t="n">
        <v>1200</v>
      </c>
    </row>
    <row r="4">
      <c r="A4" s="3" t="inlineStr">
        <is>
          <t>Price £</t>
        </is>
      </c>
      <c r="B4" s="8" t="n">
        <v>129</v>
      </c>
    </row>
    <row r="5">
      <c r="A5" s="3" t="inlineStr">
        <is>
          <t>Variable cost £</t>
        </is>
      </c>
      <c r="B5" s="8" t="n">
        <v>54</v>
      </c>
    </row>
    <row r="6">
      <c r="A6" s="3" t="inlineStr">
        <is>
          <t>Fixed costs £</t>
        </is>
      </c>
      <c r="B6" s="9" t="n">
        <v>48000</v>
      </c>
    </row>
    <row r="8">
      <c r="A8" s="3" t="inlineStr">
        <is>
          <t>Profit</t>
        </is>
      </c>
      <c r="B8" s="10">
        <f>B3*(B4-B5)-B6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2" customWidth="1" min="1" max="1"/>
    <col width="15" customWidth="1" min="2" max="2"/>
    <col width="16" customWidth="1" min="3" max="3"/>
  </cols>
  <sheetData>
    <row r="1">
      <c r="A1" s="1" t="inlineStr">
        <is>
          <t>Profit sensitivity to price</t>
        </is>
      </c>
    </row>
    <row r="3" ht="26" customHeight="1">
      <c r="A3" s="11" t="inlineStr">
        <is>
          <t>Price £</t>
        </is>
      </c>
      <c r="B3" s="11" t="inlineStr">
        <is>
          <t>Profit £</t>
        </is>
      </c>
      <c r="C3" s="11" t="inlineStr">
        <is>
          <t>Change vs base</t>
        </is>
      </c>
    </row>
    <row r="4">
      <c r="A4" s="12" t="n">
        <v>99</v>
      </c>
      <c r="B4" s="13">
        <f>Model!$B$3*(A4-Model!$B$5)-Model!$B$6</f>
        <v/>
      </c>
      <c r="C4" s="14">
        <f>IFERROR(B4/Model!$B$8-1,"")</f>
        <v/>
      </c>
    </row>
    <row r="5">
      <c r="A5" s="12" t="n">
        <v>109</v>
      </c>
      <c r="B5" s="13">
        <f>Model!$B$3*(A5-Model!$B$5)-Model!$B$6</f>
        <v/>
      </c>
      <c r="C5" s="14">
        <f>IFERROR(B5/Model!$B$8-1,"")</f>
        <v/>
      </c>
    </row>
    <row r="6">
      <c r="A6" s="12" t="n">
        <v>119</v>
      </c>
      <c r="B6" s="13">
        <f>Model!$B$3*(A6-Model!$B$5)-Model!$B$6</f>
        <v/>
      </c>
      <c r="C6" s="14">
        <f>IFERROR(B6/Model!$B$8-1,"")</f>
        <v/>
      </c>
    </row>
    <row r="7">
      <c r="A7" s="12" t="n">
        <v>129</v>
      </c>
      <c r="B7" s="13">
        <f>Model!$B$3*(A7-Model!$B$5)-Model!$B$6</f>
        <v/>
      </c>
      <c r="C7" s="14">
        <f>IFERROR(B7/Model!$B$8-1,"")</f>
        <v/>
      </c>
    </row>
    <row r="8">
      <c r="A8" s="12" t="n">
        <v>139</v>
      </c>
      <c r="B8" s="13">
        <f>Model!$B$3*(A8-Model!$B$5)-Model!$B$6</f>
        <v/>
      </c>
      <c r="C8" s="14">
        <f>IFERROR(B8/Model!$B$8-1,"")</f>
        <v/>
      </c>
    </row>
    <row r="9">
      <c r="A9" s="12" t="n">
        <v>149</v>
      </c>
      <c r="B9" s="13">
        <f>Model!$B$3*(A9-Model!$B$5)-Model!$B$6</f>
        <v/>
      </c>
      <c r="C9" s="14">
        <f>IFERROR(B9/Model!$B$8-1,"")</f>
        <v/>
      </c>
    </row>
    <row r="10">
      <c r="A10" s="12" t="n">
        <v>159</v>
      </c>
      <c r="B10" s="13">
        <f>Model!$B$3*(A10-Model!$B$5)-Model!$B$6</f>
        <v/>
      </c>
      <c r="C10" s="14">
        <f>IFERROR(B10/Model!$B$8-1,"")</f>
        <v/>
      </c>
    </row>
    <row r="11">
      <c r="A11" s="12" t="n">
        <v>169</v>
      </c>
      <c r="B11" s="13">
        <f>Model!$B$3*(A11-Model!$B$5)-Model!$B$6</f>
        <v/>
      </c>
      <c r="C11" s="14">
        <f>IFERROR(B11/Model!$B$8-1,"")</f>
        <v/>
      </c>
    </row>
    <row r="12">
      <c r="A12" s="12" t="n">
        <v>179</v>
      </c>
      <c r="B12" s="13">
        <f>Model!$B$3*(A12-Model!$B$5)-Model!$B$6</f>
        <v/>
      </c>
      <c r="C12" s="14">
        <f>IFERROR(B12/Model!$B$8-1,"")</f>
        <v/>
      </c>
    </row>
    <row r="13">
      <c r="A13" s="12" t="n">
        <v>189</v>
      </c>
      <c r="B13" s="13">
        <f>Model!$B$3*(A13-Model!$B$5)-Model!$B$6</f>
        <v/>
      </c>
      <c r="C13" s="14">
        <f>IFERROR(B13/Model!$B$8-1,"")</f>
        <v/>
      </c>
    </row>
    <row r="14">
      <c r="A14" s="12" t="n">
        <v>199</v>
      </c>
      <c r="B14" s="13">
        <f>Model!$B$3*(A14-Model!$B$5)-Model!$B$6</f>
        <v/>
      </c>
      <c r="C14" s="14">
        <f>IFERROR(B14/Model!$B$8-1,"")</f>
        <v/>
      </c>
    </row>
    <row r="15">
      <c r="A15" s="12" t="n">
        <v>209</v>
      </c>
      <c r="B15" s="13">
        <f>Model!$B$3*(A15-Model!$B$5)-Model!$B$6</f>
        <v/>
      </c>
      <c r="C15" s="14">
        <f>IFERROR(B15/Model!$B$8-1,"")</f>
        <v/>
      </c>
    </row>
    <row r="16">
      <c r="A16" s="12" t="n">
        <v>219</v>
      </c>
      <c r="B16" s="13">
        <f>Model!$B$3*(A16-Model!$B$5)-Model!$B$6</f>
        <v/>
      </c>
      <c r="C16" s="14">
        <f>IFERROR(B16/Model!$B$8-1,"")</f>
        <v/>
      </c>
    </row>
  </sheetData>
  <conditionalFormatting sqref="B4:B16">
    <cfRule type="colorScale" priority="1">
      <colorScale>
        <cfvo type="min"/>
        <cfvo type="percentile" val="50"/>
        <cfvo type="max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Profit by price (rows) and units (columns)</t>
        </is>
      </c>
    </row>
    <row r="3" ht="26" customHeight="1">
      <c r="A3" s="11" t="inlineStr">
        <is>
          <t>Price \ Units</t>
        </is>
      </c>
      <c r="B3" s="15" t="n">
        <v>800</v>
      </c>
      <c r="C3" s="15" t="n">
        <v>1000</v>
      </c>
      <c r="D3" s="15" t="n">
        <v>1200</v>
      </c>
      <c r="E3" s="15" t="n">
        <v>1400</v>
      </c>
      <c r="F3" s="15" t="n">
        <v>1600</v>
      </c>
      <c r="G3" s="15" t="n">
        <v>1800</v>
      </c>
      <c r="H3" s="15" t="n">
        <v>2000</v>
      </c>
    </row>
    <row r="4">
      <c r="A4" s="16" t="n">
        <v>99</v>
      </c>
      <c r="B4" s="13">
        <f>800*($A4-Model!$B$5)-Model!$B$6</f>
        <v/>
      </c>
      <c r="C4" s="13">
        <f>1000*($A4-Model!$B$5)-Model!$B$6</f>
        <v/>
      </c>
      <c r="D4" s="13">
        <f>1200*($A4-Model!$B$5)-Model!$B$6</f>
        <v/>
      </c>
      <c r="E4" s="13">
        <f>1400*($A4-Model!$B$5)-Model!$B$6</f>
        <v/>
      </c>
      <c r="F4" s="13">
        <f>1600*($A4-Model!$B$5)-Model!$B$6</f>
        <v/>
      </c>
      <c r="G4" s="13">
        <f>1800*($A4-Model!$B$5)-Model!$B$6</f>
        <v/>
      </c>
      <c r="H4" s="13">
        <f>2000*($A4-Model!$B$5)-Model!$B$6</f>
        <v/>
      </c>
    </row>
    <row r="5">
      <c r="A5" s="16" t="n">
        <v>109</v>
      </c>
      <c r="B5" s="13">
        <f>800*($A5-Model!$B$5)-Model!$B$6</f>
        <v/>
      </c>
      <c r="C5" s="13">
        <f>1000*($A5-Model!$B$5)-Model!$B$6</f>
        <v/>
      </c>
      <c r="D5" s="13">
        <f>1200*($A5-Model!$B$5)-Model!$B$6</f>
        <v/>
      </c>
      <c r="E5" s="13">
        <f>1400*($A5-Model!$B$5)-Model!$B$6</f>
        <v/>
      </c>
      <c r="F5" s="13">
        <f>1600*($A5-Model!$B$5)-Model!$B$6</f>
        <v/>
      </c>
      <c r="G5" s="13">
        <f>1800*($A5-Model!$B$5)-Model!$B$6</f>
        <v/>
      </c>
      <c r="H5" s="13">
        <f>2000*($A5-Model!$B$5)-Model!$B$6</f>
        <v/>
      </c>
    </row>
    <row r="6">
      <c r="A6" s="16" t="n">
        <v>119</v>
      </c>
      <c r="B6" s="13">
        <f>800*($A6-Model!$B$5)-Model!$B$6</f>
        <v/>
      </c>
      <c r="C6" s="13">
        <f>1000*($A6-Model!$B$5)-Model!$B$6</f>
        <v/>
      </c>
      <c r="D6" s="13">
        <f>1200*($A6-Model!$B$5)-Model!$B$6</f>
        <v/>
      </c>
      <c r="E6" s="13">
        <f>1400*($A6-Model!$B$5)-Model!$B$6</f>
        <v/>
      </c>
      <c r="F6" s="13">
        <f>1600*($A6-Model!$B$5)-Model!$B$6</f>
        <v/>
      </c>
      <c r="G6" s="13">
        <f>1800*($A6-Model!$B$5)-Model!$B$6</f>
        <v/>
      </c>
      <c r="H6" s="13">
        <f>2000*($A6-Model!$B$5)-Model!$B$6</f>
        <v/>
      </c>
    </row>
    <row r="7">
      <c r="A7" s="16" t="n">
        <v>129</v>
      </c>
      <c r="B7" s="13">
        <f>800*($A7-Model!$B$5)-Model!$B$6</f>
        <v/>
      </c>
      <c r="C7" s="13">
        <f>1000*($A7-Model!$B$5)-Model!$B$6</f>
        <v/>
      </c>
      <c r="D7" s="13">
        <f>1200*($A7-Model!$B$5)-Model!$B$6</f>
        <v/>
      </c>
      <c r="E7" s="13">
        <f>1400*($A7-Model!$B$5)-Model!$B$6</f>
        <v/>
      </c>
      <c r="F7" s="13">
        <f>1600*($A7-Model!$B$5)-Model!$B$6</f>
        <v/>
      </c>
      <c r="G7" s="13">
        <f>1800*($A7-Model!$B$5)-Model!$B$6</f>
        <v/>
      </c>
      <c r="H7" s="13">
        <f>2000*($A7-Model!$B$5)-Model!$B$6</f>
        <v/>
      </c>
    </row>
    <row r="8">
      <c r="A8" s="16" t="n">
        <v>139</v>
      </c>
      <c r="B8" s="13">
        <f>800*($A8-Model!$B$5)-Model!$B$6</f>
        <v/>
      </c>
      <c r="C8" s="13">
        <f>1000*($A8-Model!$B$5)-Model!$B$6</f>
        <v/>
      </c>
      <c r="D8" s="13">
        <f>1200*($A8-Model!$B$5)-Model!$B$6</f>
        <v/>
      </c>
      <c r="E8" s="13">
        <f>1400*($A8-Model!$B$5)-Model!$B$6</f>
        <v/>
      </c>
      <c r="F8" s="13">
        <f>1600*($A8-Model!$B$5)-Model!$B$6</f>
        <v/>
      </c>
      <c r="G8" s="13">
        <f>1800*($A8-Model!$B$5)-Model!$B$6</f>
        <v/>
      </c>
      <c r="H8" s="13">
        <f>2000*($A8-Model!$B$5)-Model!$B$6</f>
        <v/>
      </c>
    </row>
    <row r="9">
      <c r="A9" s="16" t="n">
        <v>149</v>
      </c>
      <c r="B9" s="13">
        <f>800*($A9-Model!$B$5)-Model!$B$6</f>
        <v/>
      </c>
      <c r="C9" s="13">
        <f>1000*($A9-Model!$B$5)-Model!$B$6</f>
        <v/>
      </c>
      <c r="D9" s="13">
        <f>1200*($A9-Model!$B$5)-Model!$B$6</f>
        <v/>
      </c>
      <c r="E9" s="13">
        <f>1400*($A9-Model!$B$5)-Model!$B$6</f>
        <v/>
      </c>
      <c r="F9" s="13">
        <f>1600*($A9-Model!$B$5)-Model!$B$6</f>
        <v/>
      </c>
      <c r="G9" s="13">
        <f>1800*($A9-Model!$B$5)-Model!$B$6</f>
        <v/>
      </c>
      <c r="H9" s="13">
        <f>2000*($A9-Model!$B$5)-Model!$B$6</f>
        <v/>
      </c>
    </row>
    <row r="10">
      <c r="A10" s="16" t="n">
        <v>159</v>
      </c>
      <c r="B10" s="13">
        <f>800*($A10-Model!$B$5)-Model!$B$6</f>
        <v/>
      </c>
      <c r="C10" s="13">
        <f>1000*($A10-Model!$B$5)-Model!$B$6</f>
        <v/>
      </c>
      <c r="D10" s="13">
        <f>1200*($A10-Model!$B$5)-Model!$B$6</f>
        <v/>
      </c>
      <c r="E10" s="13">
        <f>1400*($A10-Model!$B$5)-Model!$B$6</f>
        <v/>
      </c>
      <c r="F10" s="13">
        <f>1600*($A10-Model!$B$5)-Model!$B$6</f>
        <v/>
      </c>
      <c r="G10" s="13">
        <f>1800*($A10-Model!$B$5)-Model!$B$6</f>
        <v/>
      </c>
      <c r="H10" s="13">
        <f>2000*($A10-Model!$B$5)-Model!$B$6</f>
        <v/>
      </c>
    </row>
  </sheetData>
  <conditionalFormatting sqref="B4:H10">
    <cfRule type="colorScale" priority="1">
      <colorScale>
        <cfvo type="min"/>
        <cfvo type="num" val="0"/>
        <cfvo type="max"/>
        <color rgb="00F8696B"/>
        <color rgb="00FFFFFF"/>
        <color rgb="0063BE7B"/>
      </colorScale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18" customWidth="1" min="1" max="1"/>
    <col width="15" customWidth="1" min="2" max="2"/>
    <col width="15" customWidth="1" min="3" max="3"/>
    <col width="14" customWidth="1" min="4" max="4"/>
  </cols>
  <sheetData>
    <row r="1">
      <c r="A1" s="1" t="inlineStr">
        <is>
          <t>Which input moves profit most?</t>
        </is>
      </c>
    </row>
    <row r="2">
      <c r="A2" s="2" t="inlineStr">
        <is>
          <t>Each input flexed ±20% while the others hold at base case.</t>
        </is>
      </c>
    </row>
    <row r="4" ht="26" customHeight="1">
      <c r="A4" s="11" t="inlineStr">
        <is>
          <t>Input</t>
        </is>
      </c>
      <c r="B4" s="11" t="inlineStr">
        <is>
          <t>Low (-20%)</t>
        </is>
      </c>
      <c r="C4" s="11" t="inlineStr">
        <is>
          <t>High (+20%)</t>
        </is>
      </c>
      <c r="D4" s="11" t="inlineStr">
        <is>
          <t>Swing</t>
        </is>
      </c>
    </row>
    <row r="5">
      <c r="A5" s="17" t="inlineStr">
        <is>
          <t>Units</t>
        </is>
      </c>
      <c r="B5" s="13">
        <f>Model!$B$3*0.8*(Model!$B$4-Model!$B$5)-Model!$B$6</f>
        <v/>
      </c>
      <c r="C5" s="13">
        <f>Model!$B$3*1.2*(Model!$B$4-Model!$B$5)-Model!$B$6</f>
        <v/>
      </c>
      <c r="D5" s="18">
        <f>ABS(C5-B5)</f>
        <v/>
      </c>
    </row>
    <row r="6">
      <c r="A6" s="17" t="inlineStr">
        <is>
          <t>Price</t>
        </is>
      </c>
      <c r="B6" s="13">
        <f>Model!$B$3*(Model!$B$4*0.8-Model!$B$5)-Model!$B$6</f>
        <v/>
      </c>
      <c r="C6" s="13">
        <f>Model!$B$3*(Model!$B$4*1.2-Model!$B$5)-Model!$B$6</f>
        <v/>
      </c>
      <c r="D6" s="18">
        <f>ABS(C6-B6)</f>
        <v/>
      </c>
    </row>
    <row r="7">
      <c r="A7" s="17" t="inlineStr">
        <is>
          <t>Variable cost</t>
        </is>
      </c>
      <c r="B7" s="13">
        <f>Model!$B$3*(Model!$B$4-Model!$B$5*1.2)-Model!$B$6</f>
        <v/>
      </c>
      <c r="C7" s="13">
        <f>Model!$B$3*(Model!$B$4-Model!$B$5*0.8)-Model!$B$6</f>
        <v/>
      </c>
      <c r="D7" s="18">
        <f>ABS(C7-B7)</f>
        <v/>
      </c>
    </row>
    <row r="8">
      <c r="A8" s="17" t="inlineStr">
        <is>
          <t>Fixed costs</t>
        </is>
      </c>
      <c r="B8" s="13">
        <f>Model!$B$3*(Model!$B$4-Model!$B$5)-Model!$B$6*1.2</f>
        <v/>
      </c>
      <c r="C8" s="13">
        <f>Model!$B$3*(Model!$B$4-Model!$B$5)-Model!$B$6*0.8</f>
        <v/>
      </c>
      <c r="D8" s="18">
        <f>ABS(C8-B8)</f>
        <v/>
      </c>
    </row>
  </sheetData>
  <conditionalFormatting sqref="D5:D8">
    <cfRule type="dataBar" priority="1">
      <dataBar>
        <cfvo type="min"/>
        <cfvo type="max"/>
        <color rgb="00A855F7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2026-07-26T19:56:23Z</dcterms:created>
  <dcterms:modified xmlns:dcterms="http://purl.org/dc/terms/" xmlns:xsi="http://www.w3.org/2001/XMLSchema-instance" xsi:type="dcterms:W3CDTF">2026-07-26T19:56:23Z</dcterms:modified>
</cp:coreProperties>
</file>